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5edcea98368e9cb/VHGS/Wedstrijden/"/>
    </mc:Choice>
  </mc:AlternateContent>
  <xr:revisionPtr revIDLastSave="1" documentId="8_{0089FA27-E1A4-4017-B8A6-E68ACCF8621C}" xr6:coauthVersionLast="47" xr6:coauthVersionMax="47" xr10:uidLastSave="{41825FA3-123F-4ADB-933D-7CABC772974B}"/>
  <bookViews>
    <workbookView xWindow="-108" yWindow="-108" windowWidth="23256" windowHeight="12456" xr2:uid="{CB7605B7-5DCF-4E88-90F2-B5A382C6D8E6}"/>
  </bookViews>
  <sheets>
    <sheet name="Inschrijving VHGS" sheetId="1" r:id="rId1"/>
    <sheet name="Bijkomend ras (2)" sheetId="3" r:id="rId2"/>
    <sheet name="Bijkomend ras (3)" sheetId="7" r:id="rId3"/>
    <sheet name="Bijkomend ras (4)" sheetId="8" r:id="rId4"/>
    <sheet name="Bijkomend ras (5)" sheetId="9" r:id="rId5"/>
  </sheets>
  <definedNames>
    <definedName name="_xlnm.Print_Area" localSheetId="1">'Bijkomend ras (2)'!$A$1:$G$49</definedName>
    <definedName name="_xlnm.Print_Area" localSheetId="2">'Bijkomend ras (3)'!$A$1:$G$49</definedName>
    <definedName name="_xlnm.Print_Area" localSheetId="3">'Bijkomend ras (4)'!$A$1:$G$49</definedName>
    <definedName name="_xlnm.Print_Area" localSheetId="4">'Bijkomend ras (5)'!$A$1:$G$49</definedName>
    <definedName name="_xlnm.Print_Area" localSheetId="0">'Inschrijving VHGS'!$A$1:$G$49</definedName>
    <definedName name="Datum" localSheetId="1">'Bijkomend ras (2)'!$O$4</definedName>
    <definedName name="Datum" localSheetId="2">'Bijkomend ras (3)'!$O$4</definedName>
    <definedName name="Datum" localSheetId="3">'Bijkomend ras (4)'!$O$4</definedName>
    <definedName name="Datum" localSheetId="4">'Bijkomend ras (5)'!$O$4</definedName>
    <definedName name="Datum">'Inschrijving VHGS'!$O$4</definedName>
    <definedName name="Geslacht" localSheetId="1">#REF!</definedName>
    <definedName name="Geslacht" localSheetId="2">#REF!</definedName>
    <definedName name="Geslacht" localSheetId="3">#REF!</definedName>
    <definedName name="Geslacht" localSheetId="4">#REF!</definedName>
    <definedName name="Geslacht">#REF!</definedName>
    <definedName name="Kleu" localSheetId="1">'Bijkomend ras (2)'!$N$1:$N$5</definedName>
    <definedName name="Kleu" localSheetId="2">'Bijkomend ras (3)'!$N$1:$N$5</definedName>
    <definedName name="Kleu" localSheetId="3">'Bijkomend ras (4)'!$N$1:$N$5</definedName>
    <definedName name="Kleu" localSheetId="4">'Bijkomend ras (5)'!$N$1:$N$5</definedName>
    <definedName name="Kleu">'Inschrijving VHGS'!$N$1:$N$5</definedName>
    <definedName name="Kleur">#REF!</definedName>
    <definedName name="MV" localSheetId="1">'Bijkomend ras (2)'!$O$1:$O$2</definedName>
    <definedName name="MV" localSheetId="2">'Bijkomend ras (3)'!$O$1:$O$2</definedName>
    <definedName name="MV" localSheetId="3">'Bijkomend ras (4)'!$O$1:$O$2</definedName>
    <definedName name="MV" localSheetId="4">'Bijkomend ras (5)'!$O$1:$O$2</definedName>
    <definedName name="MV">'Inschrijving VHGS'!$O$1:$O$2</definedName>
    <definedName name="Ras" localSheetId="1">'Bijkomend ras (2)'!$L$1:$L$28</definedName>
    <definedName name="Ras" localSheetId="2">'Bijkomend ras (3)'!$L$1:$L$28</definedName>
    <definedName name="Ras" localSheetId="3">'Bijkomend ras (4)'!$L$1:$L$28</definedName>
    <definedName name="Ras" localSheetId="4">'Bijkomend ras (5)'!$L$1:$L$28</definedName>
    <definedName name="Ras">'Inschrijving VHGS'!$L$1:$L$28</definedName>
    <definedName name="Sexe" localSheetId="1">#REF!</definedName>
    <definedName name="Sexe" localSheetId="2">#REF!</definedName>
    <definedName name="Sexe" localSheetId="3">#REF!</definedName>
    <definedName name="Sexe" localSheetId="4">#REF!</definedName>
    <definedName name="Sexe">#REF!</definedName>
  </definedNames>
  <calcPr calcId="181029"/>
</workbook>
</file>

<file path=xl/calcChain.xml><?xml version="1.0" encoding="utf-8"?>
<calcChain xmlns="http://schemas.openxmlformats.org/spreadsheetml/2006/main">
  <c r="Q54" i="9" l="1"/>
  <c r="P54" i="9"/>
  <c r="O54" i="9"/>
  <c r="N54" i="9"/>
  <c r="M54" i="9"/>
  <c r="L54" i="9"/>
  <c r="J54" i="9"/>
  <c r="I54" i="9"/>
  <c r="H54" i="9"/>
  <c r="G54" i="9"/>
  <c r="F54" i="9"/>
  <c r="E54" i="9"/>
  <c r="D54" i="9"/>
  <c r="C54" i="9"/>
  <c r="G51" i="9"/>
  <c r="F51" i="9"/>
  <c r="D51" i="9"/>
  <c r="A51" i="9"/>
  <c r="S44" i="9"/>
  <c r="R44" i="9"/>
  <c r="Q44" i="9"/>
  <c r="P44" i="9"/>
  <c r="O44" i="9"/>
  <c r="N44" i="9"/>
  <c r="M44" i="9"/>
  <c r="L44" i="9"/>
  <c r="K44" i="9"/>
  <c r="J44" i="9"/>
  <c r="S43" i="9"/>
  <c r="R43" i="9"/>
  <c r="Q43" i="9"/>
  <c r="P43" i="9"/>
  <c r="O43" i="9"/>
  <c r="N43" i="9"/>
  <c r="M43" i="9"/>
  <c r="L43" i="9"/>
  <c r="K43" i="9"/>
  <c r="J43" i="9"/>
  <c r="S42" i="9"/>
  <c r="R42" i="9"/>
  <c r="Q42" i="9"/>
  <c r="P42" i="9"/>
  <c r="O42" i="9"/>
  <c r="N42" i="9"/>
  <c r="M42" i="9"/>
  <c r="L42" i="9"/>
  <c r="K42" i="9"/>
  <c r="J42" i="9"/>
  <c r="S41" i="9"/>
  <c r="R41" i="9"/>
  <c r="Q41" i="9"/>
  <c r="P41" i="9"/>
  <c r="O41" i="9"/>
  <c r="N41" i="9"/>
  <c r="M41" i="9"/>
  <c r="L41" i="9"/>
  <c r="K41" i="9"/>
  <c r="J41" i="9"/>
  <c r="S40" i="9"/>
  <c r="R40" i="9"/>
  <c r="Q40" i="9"/>
  <c r="P40" i="9"/>
  <c r="O40" i="9"/>
  <c r="N40" i="9"/>
  <c r="M40" i="9"/>
  <c r="L40" i="9"/>
  <c r="K40" i="9"/>
  <c r="J40" i="9"/>
  <c r="S39" i="9"/>
  <c r="R39" i="9"/>
  <c r="Q39" i="9"/>
  <c r="P39" i="9"/>
  <c r="O39" i="9"/>
  <c r="N39" i="9"/>
  <c r="M39" i="9"/>
  <c r="L39" i="9"/>
  <c r="K39" i="9"/>
  <c r="J39" i="9"/>
  <c r="S38" i="9"/>
  <c r="R38" i="9"/>
  <c r="Q38" i="9"/>
  <c r="P38" i="9"/>
  <c r="O38" i="9"/>
  <c r="N38" i="9"/>
  <c r="M38" i="9"/>
  <c r="L38" i="9"/>
  <c r="K38" i="9"/>
  <c r="J38" i="9"/>
  <c r="S37" i="9"/>
  <c r="R37" i="9"/>
  <c r="Q37" i="9"/>
  <c r="P37" i="9"/>
  <c r="O37" i="9"/>
  <c r="N37" i="9"/>
  <c r="M37" i="9"/>
  <c r="L37" i="9"/>
  <c r="K37" i="9"/>
  <c r="J37" i="9"/>
  <c r="S36" i="9"/>
  <c r="R36" i="9"/>
  <c r="Q36" i="9"/>
  <c r="P36" i="9"/>
  <c r="O36" i="9"/>
  <c r="N36" i="9"/>
  <c r="M36" i="9"/>
  <c r="L36" i="9"/>
  <c r="K36" i="9"/>
  <c r="J36" i="9"/>
  <c r="S35" i="9"/>
  <c r="R35" i="9"/>
  <c r="Q35" i="9"/>
  <c r="P35" i="9"/>
  <c r="O35" i="9"/>
  <c r="N35" i="9"/>
  <c r="M35" i="9"/>
  <c r="L35" i="9"/>
  <c r="K35" i="9"/>
  <c r="J35" i="9"/>
  <c r="S34" i="9"/>
  <c r="R34" i="9"/>
  <c r="Q34" i="9"/>
  <c r="P34" i="9"/>
  <c r="O34" i="9"/>
  <c r="N34" i="9"/>
  <c r="M34" i="9"/>
  <c r="L34" i="9"/>
  <c r="K34" i="9"/>
  <c r="J34" i="9"/>
  <c r="S33" i="9"/>
  <c r="R33" i="9"/>
  <c r="Q33" i="9"/>
  <c r="P33" i="9"/>
  <c r="O33" i="9"/>
  <c r="N33" i="9"/>
  <c r="M33" i="9"/>
  <c r="L33" i="9"/>
  <c r="K33" i="9"/>
  <c r="J33" i="9"/>
  <c r="S32" i="9"/>
  <c r="R32" i="9"/>
  <c r="Q32" i="9"/>
  <c r="P32" i="9"/>
  <c r="O32" i="9"/>
  <c r="N32" i="9"/>
  <c r="M32" i="9"/>
  <c r="L32" i="9"/>
  <c r="S31" i="9"/>
  <c r="R31" i="9"/>
  <c r="Q31" i="9"/>
  <c r="P31" i="9"/>
  <c r="O31" i="9"/>
  <c r="N31" i="9"/>
  <c r="M31" i="9"/>
  <c r="L31" i="9"/>
  <c r="S30" i="9"/>
  <c r="R30" i="9"/>
  <c r="Q30" i="9"/>
  <c r="P30" i="9"/>
  <c r="O30" i="9"/>
  <c r="N30" i="9"/>
  <c r="M30" i="9"/>
  <c r="L30" i="9"/>
  <c r="K30" i="9"/>
  <c r="J30" i="9"/>
  <c r="S29" i="9"/>
  <c r="R29" i="9"/>
  <c r="Q29" i="9"/>
  <c r="P29" i="9"/>
  <c r="O29" i="9"/>
  <c r="N29" i="9"/>
  <c r="M29" i="9"/>
  <c r="L29" i="9"/>
  <c r="K29" i="9"/>
  <c r="J29" i="9"/>
  <c r="S28" i="9"/>
  <c r="R28" i="9"/>
  <c r="Q28" i="9"/>
  <c r="P28" i="9"/>
  <c r="O28" i="9"/>
  <c r="N28" i="9"/>
  <c r="M28" i="9"/>
  <c r="L28" i="9"/>
  <c r="K28" i="9"/>
  <c r="J28" i="9"/>
  <c r="S27" i="9"/>
  <c r="R27" i="9"/>
  <c r="Q27" i="9"/>
  <c r="P27" i="9"/>
  <c r="O27" i="9"/>
  <c r="N27" i="9"/>
  <c r="M27" i="9"/>
  <c r="L27" i="9"/>
  <c r="K27" i="9"/>
  <c r="J27" i="9"/>
  <c r="S26" i="9"/>
  <c r="R26" i="9"/>
  <c r="Q26" i="9"/>
  <c r="P26" i="9"/>
  <c r="O26" i="9"/>
  <c r="N26" i="9"/>
  <c r="M26" i="9"/>
  <c r="L26" i="9"/>
  <c r="K26" i="9"/>
  <c r="J26" i="9"/>
  <c r="S25" i="9"/>
  <c r="R25" i="9"/>
  <c r="Q25" i="9"/>
  <c r="P25" i="9"/>
  <c r="O25" i="9"/>
  <c r="N25" i="9"/>
  <c r="M25" i="9"/>
  <c r="L25" i="9"/>
  <c r="K25" i="9"/>
  <c r="J25" i="9"/>
  <c r="S24" i="9"/>
  <c r="R24" i="9"/>
  <c r="Q24" i="9"/>
  <c r="P24" i="9"/>
  <c r="O24" i="9"/>
  <c r="N24" i="9"/>
  <c r="M24" i="9"/>
  <c r="L24" i="9"/>
  <c r="K24" i="9"/>
  <c r="J24" i="9"/>
  <c r="S23" i="9"/>
  <c r="R23" i="9"/>
  <c r="Q23" i="9"/>
  <c r="P23" i="9"/>
  <c r="O23" i="9"/>
  <c r="N23" i="9"/>
  <c r="M23" i="9"/>
  <c r="L23" i="9"/>
  <c r="K23" i="9"/>
  <c r="J23" i="9"/>
  <c r="S22" i="9"/>
  <c r="R22" i="9"/>
  <c r="Q22" i="9"/>
  <c r="P22" i="9"/>
  <c r="O22" i="9"/>
  <c r="N22" i="9"/>
  <c r="M22" i="9"/>
  <c r="L22" i="9"/>
  <c r="K22" i="9"/>
  <c r="J22" i="9"/>
  <c r="S21" i="9"/>
  <c r="R21" i="9"/>
  <c r="Q21" i="9"/>
  <c r="P21" i="9"/>
  <c r="O21" i="9"/>
  <c r="N21" i="9"/>
  <c r="M21" i="9"/>
  <c r="L21" i="9"/>
  <c r="K21" i="9"/>
  <c r="J21" i="9"/>
  <c r="S20" i="9"/>
  <c r="R20" i="9"/>
  <c r="Q20" i="9"/>
  <c r="P20" i="9"/>
  <c r="O20" i="9"/>
  <c r="N20" i="9"/>
  <c r="M20" i="9"/>
  <c r="L20" i="9"/>
  <c r="K20" i="9"/>
  <c r="J20" i="9"/>
  <c r="S19" i="9"/>
  <c r="R19" i="9"/>
  <c r="Q19" i="9"/>
  <c r="P19" i="9"/>
  <c r="O19" i="9"/>
  <c r="N19" i="9"/>
  <c r="M19" i="9"/>
  <c r="L19" i="9"/>
  <c r="K19" i="9"/>
  <c r="J19" i="9"/>
  <c r="C19" i="9"/>
  <c r="K54" i="9" s="1"/>
  <c r="S18" i="9"/>
  <c r="R18" i="9"/>
  <c r="Q18" i="9"/>
  <c r="P18" i="9"/>
  <c r="N18" i="9"/>
  <c r="M18" i="9"/>
  <c r="L18" i="9"/>
  <c r="K18" i="9"/>
  <c r="J18" i="9"/>
  <c r="S17" i="9"/>
  <c r="R17" i="9"/>
  <c r="Q17" i="9"/>
  <c r="P17" i="9"/>
  <c r="O17" i="9"/>
  <c r="N17" i="9"/>
  <c r="M17" i="9"/>
  <c r="L17" i="9"/>
  <c r="K17" i="9"/>
  <c r="J17" i="9"/>
  <c r="S16" i="9"/>
  <c r="R16" i="9"/>
  <c r="Q16" i="9"/>
  <c r="P16" i="9"/>
  <c r="O16" i="9"/>
  <c r="N16" i="9"/>
  <c r="M16" i="9"/>
  <c r="L16" i="9"/>
  <c r="K16" i="9"/>
  <c r="J16" i="9"/>
  <c r="S15" i="9"/>
  <c r="R15" i="9"/>
  <c r="Q15" i="9"/>
  <c r="P15" i="9"/>
  <c r="O15" i="9"/>
  <c r="N15" i="9"/>
  <c r="M15" i="9"/>
  <c r="L15" i="9"/>
  <c r="K15" i="9"/>
  <c r="J15" i="9"/>
  <c r="S14" i="9"/>
  <c r="R14" i="9"/>
  <c r="Q14" i="9"/>
  <c r="P14" i="9"/>
  <c r="O14" i="9"/>
  <c r="N14" i="9"/>
  <c r="M14" i="9"/>
  <c r="L14" i="9"/>
  <c r="K14" i="9"/>
  <c r="J14" i="9"/>
  <c r="S13" i="9"/>
  <c r="R13" i="9"/>
  <c r="Q13" i="9"/>
  <c r="P13" i="9"/>
  <c r="O13" i="9"/>
  <c r="N13" i="9"/>
  <c r="M13" i="9"/>
  <c r="L13" i="9"/>
  <c r="K13" i="9"/>
  <c r="J13" i="9"/>
  <c r="S12" i="9"/>
  <c r="R12" i="9"/>
  <c r="Q12" i="9"/>
  <c r="P12" i="9"/>
  <c r="O12" i="9"/>
  <c r="N12" i="9"/>
  <c r="M12" i="9"/>
  <c r="L12" i="9"/>
  <c r="K12" i="9"/>
  <c r="J12" i="9"/>
  <c r="S11" i="9"/>
  <c r="R11" i="9"/>
  <c r="Q11" i="9"/>
  <c r="P11" i="9"/>
  <c r="O11" i="9"/>
  <c r="N11" i="9"/>
  <c r="M11" i="9"/>
  <c r="L11" i="9"/>
  <c r="K11" i="9"/>
  <c r="J11" i="9"/>
  <c r="S10" i="9"/>
  <c r="R10" i="9"/>
  <c r="Q10" i="9"/>
  <c r="P10" i="9"/>
  <c r="O10" i="9"/>
  <c r="N10" i="9"/>
  <c r="M10" i="9"/>
  <c r="L10" i="9"/>
  <c r="K10" i="9"/>
  <c r="J10" i="9"/>
  <c r="S9" i="9"/>
  <c r="R9" i="9"/>
  <c r="Q9" i="9"/>
  <c r="P9" i="9"/>
  <c r="O9" i="9"/>
  <c r="N9" i="9"/>
  <c r="M9" i="9"/>
  <c r="L9" i="9"/>
  <c r="K9" i="9"/>
  <c r="J9" i="9"/>
  <c r="C9" i="9"/>
  <c r="H43" i="9" s="1"/>
  <c r="S8" i="9"/>
  <c r="R8" i="9"/>
  <c r="Q8" i="9"/>
  <c r="P8" i="9"/>
  <c r="N8" i="9"/>
  <c r="M8" i="9"/>
  <c r="L8" i="9"/>
  <c r="K8" i="9"/>
  <c r="J8" i="9"/>
  <c r="S7" i="9"/>
  <c r="R7" i="9"/>
  <c r="Q7" i="9"/>
  <c r="P7" i="9"/>
  <c r="O7" i="9"/>
  <c r="N7" i="9"/>
  <c r="M7" i="9"/>
  <c r="L7" i="9"/>
  <c r="K7" i="9"/>
  <c r="J7" i="9"/>
  <c r="S6" i="9"/>
  <c r="R6" i="9"/>
  <c r="Q6" i="9"/>
  <c r="P6" i="9"/>
  <c r="O6" i="9"/>
  <c r="N6" i="9"/>
  <c r="M6" i="9"/>
  <c r="L6" i="9"/>
  <c r="K6" i="9"/>
  <c r="J6" i="9"/>
  <c r="S5" i="9"/>
  <c r="R5" i="9"/>
  <c r="Q5" i="9"/>
  <c r="P5" i="9"/>
  <c r="N5" i="9"/>
  <c r="M5" i="9"/>
  <c r="L5" i="9"/>
  <c r="K5" i="9"/>
  <c r="J5" i="9"/>
  <c r="S4" i="9"/>
  <c r="R4" i="9"/>
  <c r="Q4" i="9"/>
  <c r="P4" i="9"/>
  <c r="O4" i="9"/>
  <c r="N4" i="9"/>
  <c r="M4" i="9"/>
  <c r="L4" i="9"/>
  <c r="K4" i="9"/>
  <c r="J4" i="9"/>
  <c r="E4" i="9"/>
  <c r="A18" i="9" s="1"/>
  <c r="S3" i="9"/>
  <c r="R3" i="9"/>
  <c r="I43" i="9" s="1"/>
  <c r="Q3" i="9"/>
  <c r="P3" i="9"/>
  <c r="O3" i="9"/>
  <c r="N3" i="9"/>
  <c r="M3" i="9"/>
  <c r="L3" i="9"/>
  <c r="K3" i="9"/>
  <c r="J3" i="9"/>
  <c r="C2" i="9"/>
  <c r="S1" i="9"/>
  <c r="R1" i="9"/>
  <c r="Q1" i="9"/>
  <c r="P1" i="9"/>
  <c r="O1" i="9"/>
  <c r="N1" i="9"/>
  <c r="M1" i="9"/>
  <c r="L1" i="9"/>
  <c r="K1" i="9"/>
  <c r="J1" i="9"/>
  <c r="A1" i="9"/>
  <c r="Q54" i="8"/>
  <c r="P54" i="8"/>
  <c r="O54" i="8"/>
  <c r="N54" i="8"/>
  <c r="M54" i="8"/>
  <c r="L54" i="8"/>
  <c r="J54" i="8"/>
  <c r="I54" i="8"/>
  <c r="H54" i="8"/>
  <c r="G54" i="8"/>
  <c r="F54" i="8"/>
  <c r="E54" i="8"/>
  <c r="D54" i="8"/>
  <c r="C54" i="8"/>
  <c r="A54" i="8"/>
  <c r="G51" i="8"/>
  <c r="F51" i="8"/>
  <c r="D51" i="8"/>
  <c r="C19" i="8" s="1"/>
  <c r="K54" i="8" s="1"/>
  <c r="A51" i="8"/>
  <c r="S44" i="8"/>
  <c r="R44" i="8"/>
  <c r="Q44" i="8"/>
  <c r="P44" i="8"/>
  <c r="O44" i="8"/>
  <c r="N44" i="8"/>
  <c r="M44" i="8"/>
  <c r="L44" i="8"/>
  <c r="K44" i="8"/>
  <c r="J44" i="8"/>
  <c r="H44" i="8"/>
  <c r="S43" i="8"/>
  <c r="R43" i="8"/>
  <c r="Q43" i="8"/>
  <c r="P43" i="8"/>
  <c r="O43" i="8"/>
  <c r="N43" i="8"/>
  <c r="M43" i="8"/>
  <c r="L43" i="8"/>
  <c r="K43" i="8"/>
  <c r="J43" i="8"/>
  <c r="H43" i="8"/>
  <c r="S42" i="8"/>
  <c r="R42" i="8"/>
  <c r="Q42" i="8"/>
  <c r="P42" i="8"/>
  <c r="O42" i="8"/>
  <c r="N42" i="8"/>
  <c r="M42" i="8"/>
  <c r="L42" i="8"/>
  <c r="K42" i="8"/>
  <c r="J42" i="8"/>
  <c r="H42" i="8"/>
  <c r="S41" i="8"/>
  <c r="R41" i="8"/>
  <c r="Q41" i="8"/>
  <c r="P41" i="8"/>
  <c r="O41" i="8"/>
  <c r="N41" i="8"/>
  <c r="M41" i="8"/>
  <c r="L41" i="8"/>
  <c r="K41" i="8"/>
  <c r="J41" i="8"/>
  <c r="H41" i="8"/>
  <c r="S40" i="8"/>
  <c r="R40" i="8"/>
  <c r="Q40" i="8"/>
  <c r="P40" i="8"/>
  <c r="O40" i="8"/>
  <c r="N40" i="8"/>
  <c r="M40" i="8"/>
  <c r="L40" i="8"/>
  <c r="K40" i="8"/>
  <c r="J40" i="8"/>
  <c r="H40" i="8"/>
  <c r="S39" i="8"/>
  <c r="R39" i="8"/>
  <c r="Q39" i="8"/>
  <c r="P39" i="8"/>
  <c r="O39" i="8"/>
  <c r="N39" i="8"/>
  <c r="M39" i="8"/>
  <c r="L39" i="8"/>
  <c r="K39" i="8"/>
  <c r="J39" i="8"/>
  <c r="H39" i="8"/>
  <c r="S38" i="8"/>
  <c r="R38" i="8"/>
  <c r="Q38" i="8"/>
  <c r="P38" i="8"/>
  <c r="O38" i="8"/>
  <c r="N38" i="8"/>
  <c r="M38" i="8"/>
  <c r="L38" i="8"/>
  <c r="K38" i="8"/>
  <c r="J38" i="8"/>
  <c r="H38" i="8"/>
  <c r="S37" i="8"/>
  <c r="R37" i="8"/>
  <c r="Q37" i="8"/>
  <c r="P37" i="8"/>
  <c r="O37" i="8"/>
  <c r="N37" i="8"/>
  <c r="M37" i="8"/>
  <c r="L37" i="8"/>
  <c r="K37" i="8"/>
  <c r="J37" i="8"/>
  <c r="H37" i="8"/>
  <c r="S36" i="8"/>
  <c r="R36" i="8"/>
  <c r="Q36" i="8"/>
  <c r="P36" i="8"/>
  <c r="O36" i="8"/>
  <c r="N36" i="8"/>
  <c r="M36" i="8"/>
  <c r="L36" i="8"/>
  <c r="K36" i="8"/>
  <c r="J36" i="8"/>
  <c r="H36" i="8"/>
  <c r="S35" i="8"/>
  <c r="R35" i="8"/>
  <c r="Q35" i="8"/>
  <c r="P35" i="8"/>
  <c r="O35" i="8"/>
  <c r="N35" i="8"/>
  <c r="M35" i="8"/>
  <c r="L35" i="8"/>
  <c r="K35" i="8"/>
  <c r="J35" i="8"/>
  <c r="H35" i="8"/>
  <c r="S34" i="8"/>
  <c r="R34" i="8"/>
  <c r="Q34" i="8"/>
  <c r="P34" i="8"/>
  <c r="O34" i="8"/>
  <c r="N34" i="8"/>
  <c r="M34" i="8"/>
  <c r="L34" i="8"/>
  <c r="K34" i="8"/>
  <c r="J34" i="8"/>
  <c r="H34" i="8"/>
  <c r="S33" i="8"/>
  <c r="R33" i="8"/>
  <c r="Q33" i="8"/>
  <c r="P33" i="8"/>
  <c r="O33" i="8"/>
  <c r="N33" i="8"/>
  <c r="M33" i="8"/>
  <c r="L33" i="8"/>
  <c r="K33" i="8"/>
  <c r="J33" i="8"/>
  <c r="H33" i="8"/>
  <c r="S32" i="8"/>
  <c r="R32" i="8"/>
  <c r="Q32" i="8"/>
  <c r="P32" i="8"/>
  <c r="O32" i="8"/>
  <c r="N32" i="8"/>
  <c r="M32" i="8"/>
  <c r="L32" i="8"/>
  <c r="H32" i="8"/>
  <c r="S31" i="8"/>
  <c r="R31" i="8"/>
  <c r="Q31" i="8"/>
  <c r="P31" i="8"/>
  <c r="O31" i="8"/>
  <c r="N31" i="8"/>
  <c r="M31" i="8"/>
  <c r="L31" i="8"/>
  <c r="H31" i="8"/>
  <c r="S30" i="8"/>
  <c r="R30" i="8"/>
  <c r="Q30" i="8"/>
  <c r="P30" i="8"/>
  <c r="O30" i="8"/>
  <c r="N30" i="8"/>
  <c r="M30" i="8"/>
  <c r="L30" i="8"/>
  <c r="K30" i="8"/>
  <c r="J30" i="8"/>
  <c r="H30" i="8"/>
  <c r="S29" i="8"/>
  <c r="R29" i="8"/>
  <c r="Q29" i="8"/>
  <c r="P29" i="8"/>
  <c r="O29" i="8"/>
  <c r="N29" i="8"/>
  <c r="M29" i="8"/>
  <c r="L29" i="8"/>
  <c r="K29" i="8"/>
  <c r="J29" i="8"/>
  <c r="S28" i="8"/>
  <c r="R28" i="8"/>
  <c r="Q28" i="8"/>
  <c r="P28" i="8"/>
  <c r="O28" i="8"/>
  <c r="N28" i="8"/>
  <c r="M28" i="8"/>
  <c r="L28" i="8"/>
  <c r="K28" i="8"/>
  <c r="J28" i="8"/>
  <c r="S27" i="8"/>
  <c r="R27" i="8"/>
  <c r="Q27" i="8"/>
  <c r="P27" i="8"/>
  <c r="O27" i="8"/>
  <c r="N27" i="8"/>
  <c r="M27" i="8"/>
  <c r="L27" i="8"/>
  <c r="K27" i="8"/>
  <c r="J27" i="8"/>
  <c r="S26" i="8"/>
  <c r="R26" i="8"/>
  <c r="Q26" i="8"/>
  <c r="P26" i="8"/>
  <c r="O26" i="8"/>
  <c r="N26" i="8"/>
  <c r="M26" i="8"/>
  <c r="L26" i="8"/>
  <c r="K26" i="8"/>
  <c r="J26" i="8"/>
  <c r="S25" i="8"/>
  <c r="R25" i="8"/>
  <c r="Q25" i="8"/>
  <c r="P25" i="8"/>
  <c r="O25" i="8"/>
  <c r="N25" i="8"/>
  <c r="M25" i="8"/>
  <c r="L25" i="8"/>
  <c r="K25" i="8"/>
  <c r="J25" i="8"/>
  <c r="S24" i="8"/>
  <c r="R24" i="8"/>
  <c r="Q24" i="8"/>
  <c r="P24" i="8"/>
  <c r="O24" i="8"/>
  <c r="N24" i="8"/>
  <c r="M24" i="8"/>
  <c r="L24" i="8"/>
  <c r="K24" i="8"/>
  <c r="J24" i="8"/>
  <c r="S23" i="8"/>
  <c r="R23" i="8"/>
  <c r="Q23" i="8"/>
  <c r="P23" i="8"/>
  <c r="O23" i="8"/>
  <c r="N23" i="8"/>
  <c r="M23" i="8"/>
  <c r="L23" i="8"/>
  <c r="K23" i="8"/>
  <c r="J23" i="8"/>
  <c r="S22" i="8"/>
  <c r="R22" i="8"/>
  <c r="Q22" i="8"/>
  <c r="P22" i="8"/>
  <c r="O22" i="8"/>
  <c r="N22" i="8"/>
  <c r="M22" i="8"/>
  <c r="L22" i="8"/>
  <c r="K22" i="8"/>
  <c r="J22" i="8"/>
  <c r="S21" i="8"/>
  <c r="R21" i="8"/>
  <c r="Q21" i="8"/>
  <c r="P21" i="8"/>
  <c r="O21" i="8"/>
  <c r="N21" i="8"/>
  <c r="M21" i="8"/>
  <c r="L21" i="8"/>
  <c r="K21" i="8"/>
  <c r="J21" i="8"/>
  <c r="S20" i="8"/>
  <c r="R20" i="8"/>
  <c r="Q20" i="8"/>
  <c r="P20" i="8"/>
  <c r="O20" i="8"/>
  <c r="N20" i="8"/>
  <c r="M20" i="8"/>
  <c r="L20" i="8"/>
  <c r="K20" i="8"/>
  <c r="J20" i="8"/>
  <c r="S19" i="8"/>
  <c r="R19" i="8"/>
  <c r="Q19" i="8"/>
  <c r="P19" i="8"/>
  <c r="O19" i="8"/>
  <c r="N19" i="8"/>
  <c r="M19" i="8"/>
  <c r="L19" i="8"/>
  <c r="K19" i="8"/>
  <c r="J19" i="8"/>
  <c r="S18" i="8"/>
  <c r="R18" i="8"/>
  <c r="Q18" i="8"/>
  <c r="P18" i="8"/>
  <c r="N18" i="8"/>
  <c r="M18" i="8"/>
  <c r="L18" i="8"/>
  <c r="K18" i="8"/>
  <c r="J18" i="8"/>
  <c r="S17" i="8"/>
  <c r="R17" i="8"/>
  <c r="Q17" i="8"/>
  <c r="P17" i="8"/>
  <c r="O17" i="8"/>
  <c r="N17" i="8"/>
  <c r="M17" i="8"/>
  <c r="L17" i="8"/>
  <c r="K17" i="8"/>
  <c r="J17" i="8"/>
  <c r="S16" i="8"/>
  <c r="R16" i="8"/>
  <c r="Q16" i="8"/>
  <c r="P16" i="8"/>
  <c r="O16" i="8"/>
  <c r="N16" i="8"/>
  <c r="M16" i="8"/>
  <c r="L16" i="8"/>
  <c r="K16" i="8"/>
  <c r="J16" i="8"/>
  <c r="S15" i="8"/>
  <c r="R15" i="8"/>
  <c r="Q15" i="8"/>
  <c r="P15" i="8"/>
  <c r="O15" i="8"/>
  <c r="N15" i="8"/>
  <c r="M15" i="8"/>
  <c r="L15" i="8"/>
  <c r="K15" i="8"/>
  <c r="J15" i="8"/>
  <c r="S14" i="8"/>
  <c r="R14" i="8"/>
  <c r="Q14" i="8"/>
  <c r="P14" i="8"/>
  <c r="O14" i="8"/>
  <c r="N14" i="8"/>
  <c r="M14" i="8"/>
  <c r="L14" i="8"/>
  <c r="K14" i="8"/>
  <c r="J14" i="8"/>
  <c r="S13" i="8"/>
  <c r="R13" i="8"/>
  <c r="Q13" i="8"/>
  <c r="P13" i="8"/>
  <c r="O13" i="8"/>
  <c r="N13" i="8"/>
  <c r="M13" i="8"/>
  <c r="L13" i="8"/>
  <c r="K13" i="8"/>
  <c r="J13" i="8"/>
  <c r="S12" i="8"/>
  <c r="R12" i="8"/>
  <c r="Q12" i="8"/>
  <c r="P12" i="8"/>
  <c r="O12" i="8"/>
  <c r="N12" i="8"/>
  <c r="M12" i="8"/>
  <c r="L12" i="8"/>
  <c r="K12" i="8"/>
  <c r="J12" i="8"/>
  <c r="S11" i="8"/>
  <c r="R11" i="8"/>
  <c r="Q11" i="8"/>
  <c r="P11" i="8"/>
  <c r="O11" i="8"/>
  <c r="N11" i="8"/>
  <c r="M11" i="8"/>
  <c r="L11" i="8"/>
  <c r="K11" i="8"/>
  <c r="J11" i="8"/>
  <c r="S10" i="8"/>
  <c r="R10" i="8"/>
  <c r="Q10" i="8"/>
  <c r="P10" i="8"/>
  <c r="O10" i="8"/>
  <c r="N10" i="8"/>
  <c r="M10" i="8"/>
  <c r="L10" i="8"/>
  <c r="K10" i="8"/>
  <c r="J10" i="8"/>
  <c r="S9" i="8"/>
  <c r="R9" i="8"/>
  <c r="Q9" i="8"/>
  <c r="P9" i="8"/>
  <c r="O9" i="8"/>
  <c r="N9" i="8"/>
  <c r="M9" i="8"/>
  <c r="L9" i="8"/>
  <c r="K9" i="8"/>
  <c r="J9" i="8"/>
  <c r="C9" i="8"/>
  <c r="S8" i="8"/>
  <c r="R8" i="8"/>
  <c r="Q8" i="8"/>
  <c r="P8" i="8"/>
  <c r="N8" i="8"/>
  <c r="M8" i="8"/>
  <c r="L8" i="8"/>
  <c r="K8" i="8"/>
  <c r="J8" i="8"/>
  <c r="S7" i="8"/>
  <c r="R7" i="8"/>
  <c r="Q7" i="8"/>
  <c r="P7" i="8"/>
  <c r="O7" i="8"/>
  <c r="N7" i="8"/>
  <c r="M7" i="8"/>
  <c r="L7" i="8"/>
  <c r="K7" i="8"/>
  <c r="J7" i="8"/>
  <c r="S6" i="8"/>
  <c r="R6" i="8"/>
  <c r="Q6" i="8"/>
  <c r="P6" i="8"/>
  <c r="O6" i="8"/>
  <c r="N6" i="8"/>
  <c r="M6" i="8"/>
  <c r="L6" i="8"/>
  <c r="K6" i="8"/>
  <c r="J6" i="8"/>
  <c r="S5" i="8"/>
  <c r="R5" i="8"/>
  <c r="Q5" i="8"/>
  <c r="P5" i="8"/>
  <c r="N5" i="8"/>
  <c r="M5" i="8"/>
  <c r="L5" i="8"/>
  <c r="K5" i="8"/>
  <c r="J5" i="8"/>
  <c r="S4" i="8"/>
  <c r="R4" i="8"/>
  <c r="Q4" i="8"/>
  <c r="P4" i="8"/>
  <c r="O4" i="8"/>
  <c r="A1" i="8" s="1"/>
  <c r="N4" i="8"/>
  <c r="M4" i="8"/>
  <c r="L4" i="8"/>
  <c r="K4" i="8"/>
  <c r="J4" i="8"/>
  <c r="E4" i="8"/>
  <c r="B23" i="8" s="1"/>
  <c r="S3" i="8"/>
  <c r="R3" i="8"/>
  <c r="I43" i="8" s="1"/>
  <c r="Q3" i="8"/>
  <c r="P3" i="8"/>
  <c r="O3" i="8"/>
  <c r="N3" i="8"/>
  <c r="M3" i="8"/>
  <c r="L3" i="8"/>
  <c r="K3" i="8"/>
  <c r="J3" i="8"/>
  <c r="C2" i="8"/>
  <c r="S1" i="8"/>
  <c r="R1" i="8"/>
  <c r="Q1" i="8"/>
  <c r="P1" i="8"/>
  <c r="O1" i="8"/>
  <c r="N1" i="8"/>
  <c r="M1" i="8"/>
  <c r="L1" i="8"/>
  <c r="K1" i="8"/>
  <c r="J1" i="8"/>
  <c r="Q54" i="7"/>
  <c r="P54" i="7"/>
  <c r="O54" i="7"/>
  <c r="N54" i="7"/>
  <c r="M54" i="7"/>
  <c r="L54" i="7"/>
  <c r="J54" i="7"/>
  <c r="I54" i="7"/>
  <c r="H54" i="7"/>
  <c r="G54" i="7"/>
  <c r="F54" i="7"/>
  <c r="E54" i="7"/>
  <c r="D54" i="7"/>
  <c r="C54" i="7"/>
  <c r="G51" i="7"/>
  <c r="F51" i="7"/>
  <c r="D51" i="7"/>
  <c r="A51" i="7"/>
  <c r="S44" i="7"/>
  <c r="R44" i="7"/>
  <c r="Q44" i="7"/>
  <c r="P44" i="7"/>
  <c r="O44" i="7"/>
  <c r="N44" i="7"/>
  <c r="M44" i="7"/>
  <c r="L44" i="7"/>
  <c r="K44" i="7"/>
  <c r="J44" i="7"/>
  <c r="S43" i="7"/>
  <c r="R43" i="7"/>
  <c r="Q43" i="7"/>
  <c r="P43" i="7"/>
  <c r="O43" i="7"/>
  <c r="N43" i="7"/>
  <c r="M43" i="7"/>
  <c r="L43" i="7"/>
  <c r="K43" i="7"/>
  <c r="J43" i="7"/>
  <c r="I43" i="7"/>
  <c r="S42" i="7"/>
  <c r="R42" i="7"/>
  <c r="Q42" i="7"/>
  <c r="P42" i="7"/>
  <c r="O42" i="7"/>
  <c r="N42" i="7"/>
  <c r="M42" i="7"/>
  <c r="L42" i="7"/>
  <c r="K42" i="7"/>
  <c r="J42" i="7"/>
  <c r="S41" i="7"/>
  <c r="R41" i="7"/>
  <c r="Q41" i="7"/>
  <c r="P41" i="7"/>
  <c r="O41" i="7"/>
  <c r="N41" i="7"/>
  <c r="M41" i="7"/>
  <c r="L41" i="7"/>
  <c r="K41" i="7"/>
  <c r="J41" i="7"/>
  <c r="H41" i="7"/>
  <c r="S40" i="7"/>
  <c r="R40" i="7"/>
  <c r="Q40" i="7"/>
  <c r="P40" i="7"/>
  <c r="O40" i="7"/>
  <c r="N40" i="7"/>
  <c r="M40" i="7"/>
  <c r="L40" i="7"/>
  <c r="K40" i="7"/>
  <c r="J40" i="7"/>
  <c r="S39" i="7"/>
  <c r="R39" i="7"/>
  <c r="Q39" i="7"/>
  <c r="P39" i="7"/>
  <c r="O39" i="7"/>
  <c r="N39" i="7"/>
  <c r="M39" i="7"/>
  <c r="L39" i="7"/>
  <c r="K39" i="7"/>
  <c r="J39" i="7"/>
  <c r="H39" i="7"/>
  <c r="S38" i="7"/>
  <c r="R38" i="7"/>
  <c r="Q38" i="7"/>
  <c r="P38" i="7"/>
  <c r="O38" i="7"/>
  <c r="N38" i="7"/>
  <c r="M38" i="7"/>
  <c r="L38" i="7"/>
  <c r="K38" i="7"/>
  <c r="J38" i="7"/>
  <c r="S37" i="7"/>
  <c r="R37" i="7"/>
  <c r="Q37" i="7"/>
  <c r="P37" i="7"/>
  <c r="O37" i="7"/>
  <c r="N37" i="7"/>
  <c r="M37" i="7"/>
  <c r="L37" i="7"/>
  <c r="K37" i="7"/>
  <c r="J37" i="7"/>
  <c r="H37" i="7"/>
  <c r="S36" i="7"/>
  <c r="R36" i="7"/>
  <c r="Q36" i="7"/>
  <c r="P36" i="7"/>
  <c r="O36" i="7"/>
  <c r="N36" i="7"/>
  <c r="M36" i="7"/>
  <c r="L36" i="7"/>
  <c r="K36" i="7"/>
  <c r="J36" i="7"/>
  <c r="S35" i="7"/>
  <c r="R35" i="7"/>
  <c r="Q35" i="7"/>
  <c r="P35" i="7"/>
  <c r="O35" i="7"/>
  <c r="N35" i="7"/>
  <c r="M35" i="7"/>
  <c r="L35" i="7"/>
  <c r="K35" i="7"/>
  <c r="J35" i="7"/>
  <c r="H35" i="7"/>
  <c r="S34" i="7"/>
  <c r="R34" i="7"/>
  <c r="Q34" i="7"/>
  <c r="P34" i="7"/>
  <c r="O34" i="7"/>
  <c r="N34" i="7"/>
  <c r="M34" i="7"/>
  <c r="L34" i="7"/>
  <c r="K34" i="7"/>
  <c r="J34" i="7"/>
  <c r="S33" i="7"/>
  <c r="R33" i="7"/>
  <c r="Q33" i="7"/>
  <c r="P33" i="7"/>
  <c r="O33" i="7"/>
  <c r="N33" i="7"/>
  <c r="M33" i="7"/>
  <c r="L33" i="7"/>
  <c r="K33" i="7"/>
  <c r="J33" i="7"/>
  <c r="H33" i="7"/>
  <c r="S32" i="7"/>
  <c r="R32" i="7"/>
  <c r="Q32" i="7"/>
  <c r="P32" i="7"/>
  <c r="O32" i="7"/>
  <c r="N32" i="7"/>
  <c r="M32" i="7"/>
  <c r="L32" i="7"/>
  <c r="S31" i="7"/>
  <c r="R31" i="7"/>
  <c r="Q31" i="7"/>
  <c r="P31" i="7"/>
  <c r="O31" i="7"/>
  <c r="N31" i="7"/>
  <c r="M31" i="7"/>
  <c r="L31" i="7"/>
  <c r="H31" i="7"/>
  <c r="S30" i="7"/>
  <c r="R30" i="7"/>
  <c r="Q30" i="7"/>
  <c r="P30" i="7"/>
  <c r="O30" i="7"/>
  <c r="N30" i="7"/>
  <c r="M30" i="7"/>
  <c r="L30" i="7"/>
  <c r="K30" i="7"/>
  <c r="J30" i="7"/>
  <c r="S29" i="7"/>
  <c r="R29" i="7"/>
  <c r="Q29" i="7"/>
  <c r="P29" i="7"/>
  <c r="O29" i="7"/>
  <c r="N29" i="7"/>
  <c r="M29" i="7"/>
  <c r="L29" i="7"/>
  <c r="K29" i="7"/>
  <c r="J29" i="7"/>
  <c r="S28" i="7"/>
  <c r="R28" i="7"/>
  <c r="Q28" i="7"/>
  <c r="P28" i="7"/>
  <c r="O28" i="7"/>
  <c r="N28" i="7"/>
  <c r="M28" i="7"/>
  <c r="L28" i="7"/>
  <c r="K28" i="7"/>
  <c r="J28" i="7"/>
  <c r="S27" i="7"/>
  <c r="R27" i="7"/>
  <c r="Q27" i="7"/>
  <c r="P27" i="7"/>
  <c r="O27" i="7"/>
  <c r="N27" i="7"/>
  <c r="M27" i="7"/>
  <c r="L27" i="7"/>
  <c r="K27" i="7"/>
  <c r="J27" i="7"/>
  <c r="S26" i="7"/>
  <c r="R26" i="7"/>
  <c r="Q26" i="7"/>
  <c r="P26" i="7"/>
  <c r="O26" i="7"/>
  <c r="N26" i="7"/>
  <c r="M26" i="7"/>
  <c r="L26" i="7"/>
  <c r="K26" i="7"/>
  <c r="J26" i="7"/>
  <c r="S25" i="7"/>
  <c r="R25" i="7"/>
  <c r="Q25" i="7"/>
  <c r="P25" i="7"/>
  <c r="O25" i="7"/>
  <c r="N25" i="7"/>
  <c r="M25" i="7"/>
  <c r="L25" i="7"/>
  <c r="K25" i="7"/>
  <c r="J25" i="7"/>
  <c r="S24" i="7"/>
  <c r="R24" i="7"/>
  <c r="Q24" i="7"/>
  <c r="P24" i="7"/>
  <c r="O24" i="7"/>
  <c r="N24" i="7"/>
  <c r="M24" i="7"/>
  <c r="L24" i="7"/>
  <c r="K24" i="7"/>
  <c r="J24" i="7"/>
  <c r="S23" i="7"/>
  <c r="R23" i="7"/>
  <c r="Q23" i="7"/>
  <c r="P23" i="7"/>
  <c r="O23" i="7"/>
  <c r="N23" i="7"/>
  <c r="M23" i="7"/>
  <c r="L23" i="7"/>
  <c r="K23" i="7"/>
  <c r="J23" i="7"/>
  <c r="S22" i="7"/>
  <c r="R22" i="7"/>
  <c r="Q22" i="7"/>
  <c r="P22" i="7"/>
  <c r="O22" i="7"/>
  <c r="N22" i="7"/>
  <c r="M22" i="7"/>
  <c r="L22" i="7"/>
  <c r="K22" i="7"/>
  <c r="J22" i="7"/>
  <c r="S21" i="7"/>
  <c r="R21" i="7"/>
  <c r="Q21" i="7"/>
  <c r="P21" i="7"/>
  <c r="O21" i="7"/>
  <c r="N21" i="7"/>
  <c r="M21" i="7"/>
  <c r="L21" i="7"/>
  <c r="K21" i="7"/>
  <c r="J21" i="7"/>
  <c r="S20" i="7"/>
  <c r="R20" i="7"/>
  <c r="Q20" i="7"/>
  <c r="P20" i="7"/>
  <c r="O20" i="7"/>
  <c r="N20" i="7"/>
  <c r="M20" i="7"/>
  <c r="L20" i="7"/>
  <c r="K20" i="7"/>
  <c r="J20" i="7"/>
  <c r="S19" i="7"/>
  <c r="R19" i="7"/>
  <c r="Q19" i="7"/>
  <c r="P19" i="7"/>
  <c r="O19" i="7"/>
  <c r="N19" i="7"/>
  <c r="M19" i="7"/>
  <c r="L19" i="7"/>
  <c r="K19" i="7"/>
  <c r="J19" i="7"/>
  <c r="S18" i="7"/>
  <c r="R18" i="7"/>
  <c r="Q18" i="7"/>
  <c r="P18" i="7"/>
  <c r="N18" i="7"/>
  <c r="M18" i="7"/>
  <c r="L18" i="7"/>
  <c r="K18" i="7"/>
  <c r="J18" i="7"/>
  <c r="S17" i="7"/>
  <c r="R17" i="7"/>
  <c r="Q17" i="7"/>
  <c r="P17" i="7"/>
  <c r="O17" i="7"/>
  <c r="N17" i="7"/>
  <c r="M17" i="7"/>
  <c r="L17" i="7"/>
  <c r="K17" i="7"/>
  <c r="J17" i="7"/>
  <c r="S16" i="7"/>
  <c r="R16" i="7"/>
  <c r="Q16" i="7"/>
  <c r="P16" i="7"/>
  <c r="O16" i="7"/>
  <c r="N16" i="7"/>
  <c r="M16" i="7"/>
  <c r="L16" i="7"/>
  <c r="K16" i="7"/>
  <c r="J16" i="7"/>
  <c r="S15" i="7"/>
  <c r="R15" i="7"/>
  <c r="Q15" i="7"/>
  <c r="P15" i="7"/>
  <c r="O15" i="7"/>
  <c r="N15" i="7"/>
  <c r="M15" i="7"/>
  <c r="L15" i="7"/>
  <c r="K15" i="7"/>
  <c r="J15" i="7"/>
  <c r="S14" i="7"/>
  <c r="R14" i="7"/>
  <c r="Q14" i="7"/>
  <c r="P14" i="7"/>
  <c r="O14" i="7"/>
  <c r="N14" i="7"/>
  <c r="M14" i="7"/>
  <c r="L14" i="7"/>
  <c r="K14" i="7"/>
  <c r="J14" i="7"/>
  <c r="S13" i="7"/>
  <c r="R13" i="7"/>
  <c r="Q13" i="7"/>
  <c r="P13" i="7"/>
  <c r="O13" i="7"/>
  <c r="N13" i="7"/>
  <c r="M13" i="7"/>
  <c r="L13" i="7"/>
  <c r="K13" i="7"/>
  <c r="J13" i="7"/>
  <c r="S12" i="7"/>
  <c r="R12" i="7"/>
  <c r="Q12" i="7"/>
  <c r="P12" i="7"/>
  <c r="O12" i="7"/>
  <c r="N12" i="7"/>
  <c r="M12" i="7"/>
  <c r="L12" i="7"/>
  <c r="K12" i="7"/>
  <c r="J12" i="7"/>
  <c r="S11" i="7"/>
  <c r="R11" i="7"/>
  <c r="Q11" i="7"/>
  <c r="P11" i="7"/>
  <c r="O11" i="7"/>
  <c r="N11" i="7"/>
  <c r="M11" i="7"/>
  <c r="L11" i="7"/>
  <c r="K11" i="7"/>
  <c r="J11" i="7"/>
  <c r="S10" i="7"/>
  <c r="R10" i="7"/>
  <c r="Q10" i="7"/>
  <c r="P10" i="7"/>
  <c r="O10" i="7"/>
  <c r="N10" i="7"/>
  <c r="M10" i="7"/>
  <c r="L10" i="7"/>
  <c r="K10" i="7"/>
  <c r="J10" i="7"/>
  <c r="S9" i="7"/>
  <c r="R9" i="7"/>
  <c r="Q9" i="7"/>
  <c r="P9" i="7"/>
  <c r="O9" i="7"/>
  <c r="N9" i="7"/>
  <c r="M9" i="7"/>
  <c r="L9" i="7"/>
  <c r="K9" i="7"/>
  <c r="J9" i="7"/>
  <c r="C9" i="7"/>
  <c r="A54" i="7" s="1"/>
  <c r="S8" i="7"/>
  <c r="R8" i="7"/>
  <c r="Q8" i="7"/>
  <c r="P8" i="7"/>
  <c r="N8" i="7"/>
  <c r="M8" i="7"/>
  <c r="L8" i="7"/>
  <c r="K8" i="7"/>
  <c r="J8" i="7"/>
  <c r="S7" i="7"/>
  <c r="R7" i="7"/>
  <c r="Q7" i="7"/>
  <c r="P7" i="7"/>
  <c r="O7" i="7"/>
  <c r="N7" i="7"/>
  <c r="M7" i="7"/>
  <c r="L7" i="7"/>
  <c r="K7" i="7"/>
  <c r="J7" i="7"/>
  <c r="S6" i="7"/>
  <c r="R6" i="7"/>
  <c r="I31" i="7" s="1"/>
  <c r="Q6" i="7"/>
  <c r="P6" i="7"/>
  <c r="O6" i="7"/>
  <c r="N6" i="7"/>
  <c r="M6" i="7"/>
  <c r="L6" i="7"/>
  <c r="K6" i="7"/>
  <c r="J6" i="7"/>
  <c r="S5" i="7"/>
  <c r="R5" i="7"/>
  <c r="Q5" i="7"/>
  <c r="P5" i="7"/>
  <c r="N5" i="7"/>
  <c r="M5" i="7"/>
  <c r="L5" i="7"/>
  <c r="K5" i="7"/>
  <c r="J5" i="7"/>
  <c r="S4" i="7"/>
  <c r="R4" i="7"/>
  <c r="Q4" i="7"/>
  <c r="P4" i="7"/>
  <c r="O4" i="7"/>
  <c r="A1" i="7" s="1"/>
  <c r="N4" i="7"/>
  <c r="M4" i="7"/>
  <c r="L4" i="7"/>
  <c r="K4" i="7"/>
  <c r="J4" i="7"/>
  <c r="E4" i="7"/>
  <c r="B23" i="7" s="1"/>
  <c r="S3" i="7"/>
  <c r="R3" i="7"/>
  <c r="I42" i="7" s="1"/>
  <c r="Q3" i="7"/>
  <c r="P3" i="7"/>
  <c r="O3" i="7"/>
  <c r="N3" i="7"/>
  <c r="M3" i="7"/>
  <c r="L3" i="7"/>
  <c r="K3" i="7"/>
  <c r="J3" i="7"/>
  <c r="C2" i="7"/>
  <c r="S1" i="7"/>
  <c r="R1" i="7"/>
  <c r="Q1" i="7"/>
  <c r="P1" i="7"/>
  <c r="O1" i="7"/>
  <c r="N1" i="7"/>
  <c r="M1" i="7"/>
  <c r="L1" i="7"/>
  <c r="K1" i="7"/>
  <c r="J1" i="7"/>
  <c r="C49" i="1"/>
  <c r="C2" i="3"/>
  <c r="S44" i="3"/>
  <c r="R44" i="3"/>
  <c r="Q44" i="3"/>
  <c r="P44" i="3"/>
  <c r="O44" i="3"/>
  <c r="N44" i="3"/>
  <c r="M44" i="3"/>
  <c r="L44" i="3"/>
  <c r="S43" i="3"/>
  <c r="R43" i="3"/>
  <c r="Q43" i="3"/>
  <c r="P43" i="3"/>
  <c r="O43" i="3"/>
  <c r="N43" i="3"/>
  <c r="M43" i="3"/>
  <c r="L43" i="3"/>
  <c r="S42" i="3"/>
  <c r="R42" i="3"/>
  <c r="Q42" i="3"/>
  <c r="P42" i="3"/>
  <c r="O42" i="3"/>
  <c r="N42" i="3"/>
  <c r="M42" i="3"/>
  <c r="L42" i="3"/>
  <c r="S41" i="3"/>
  <c r="R41" i="3"/>
  <c r="Q41" i="3"/>
  <c r="P41" i="3"/>
  <c r="O41" i="3"/>
  <c r="N41" i="3"/>
  <c r="M41" i="3"/>
  <c r="L41" i="3"/>
  <c r="S40" i="3"/>
  <c r="R40" i="3"/>
  <c r="Q40" i="3"/>
  <c r="P40" i="3"/>
  <c r="O40" i="3"/>
  <c r="N40" i="3"/>
  <c r="M40" i="3"/>
  <c r="L40" i="3"/>
  <c r="S39" i="3"/>
  <c r="R39" i="3"/>
  <c r="Q39" i="3"/>
  <c r="P39" i="3"/>
  <c r="O39" i="3"/>
  <c r="N39" i="3"/>
  <c r="M39" i="3"/>
  <c r="L39" i="3"/>
  <c r="S38" i="3"/>
  <c r="R38" i="3"/>
  <c r="Q38" i="3"/>
  <c r="P38" i="3"/>
  <c r="O38" i="3"/>
  <c r="N38" i="3"/>
  <c r="M38" i="3"/>
  <c r="L38" i="3"/>
  <c r="S37" i="3"/>
  <c r="R37" i="3"/>
  <c r="Q37" i="3"/>
  <c r="P37" i="3"/>
  <c r="O37" i="3"/>
  <c r="N37" i="3"/>
  <c r="M37" i="3"/>
  <c r="L37" i="3"/>
  <c r="S36" i="3"/>
  <c r="R36" i="3"/>
  <c r="Q36" i="3"/>
  <c r="P36" i="3"/>
  <c r="O36" i="3"/>
  <c r="N36" i="3"/>
  <c r="M36" i="3"/>
  <c r="L36" i="3"/>
  <c r="S35" i="3"/>
  <c r="R35" i="3"/>
  <c r="Q35" i="3"/>
  <c r="P35" i="3"/>
  <c r="O35" i="3"/>
  <c r="N35" i="3"/>
  <c r="M35" i="3"/>
  <c r="L35" i="3"/>
  <c r="S34" i="3"/>
  <c r="R34" i="3"/>
  <c r="Q34" i="3"/>
  <c r="P34" i="3"/>
  <c r="O34" i="3"/>
  <c r="N34" i="3"/>
  <c r="M34" i="3"/>
  <c r="L34" i="3"/>
  <c r="S33" i="3"/>
  <c r="R33" i="3"/>
  <c r="Q33" i="3"/>
  <c r="P33" i="3"/>
  <c r="O33" i="3"/>
  <c r="N33" i="3"/>
  <c r="M33" i="3"/>
  <c r="L33" i="3"/>
  <c r="S32" i="3"/>
  <c r="R32" i="3"/>
  <c r="Q32" i="3"/>
  <c r="P32" i="3"/>
  <c r="O32" i="3"/>
  <c r="N32" i="3"/>
  <c r="M32" i="3"/>
  <c r="L32" i="3"/>
  <c r="S31" i="3"/>
  <c r="R31" i="3"/>
  <c r="Q31" i="3"/>
  <c r="P31" i="3"/>
  <c r="O31" i="3"/>
  <c r="N31" i="3"/>
  <c r="M31" i="3"/>
  <c r="L31" i="3"/>
  <c r="S30" i="3"/>
  <c r="R30" i="3"/>
  <c r="Q30" i="3"/>
  <c r="P30" i="3"/>
  <c r="O30" i="3"/>
  <c r="N30" i="3"/>
  <c r="M30" i="3"/>
  <c r="L30" i="3"/>
  <c r="S29" i="3"/>
  <c r="R29" i="3"/>
  <c r="Q29" i="3"/>
  <c r="P29" i="3"/>
  <c r="O29" i="3"/>
  <c r="N29" i="3"/>
  <c r="M29" i="3"/>
  <c r="L29" i="3"/>
  <c r="K29" i="3"/>
  <c r="J29" i="3"/>
  <c r="S28" i="3"/>
  <c r="R28" i="3"/>
  <c r="Q28" i="3"/>
  <c r="P28" i="3"/>
  <c r="O28" i="3"/>
  <c r="N28" i="3"/>
  <c r="M28" i="3"/>
  <c r="L28" i="3"/>
  <c r="K28" i="3"/>
  <c r="J28" i="3"/>
  <c r="S27" i="3"/>
  <c r="R27" i="3"/>
  <c r="Q27" i="3"/>
  <c r="P27" i="3"/>
  <c r="O27" i="3"/>
  <c r="N27" i="3"/>
  <c r="M27" i="3"/>
  <c r="L27" i="3"/>
  <c r="K27" i="3"/>
  <c r="J27" i="3"/>
  <c r="S26" i="3"/>
  <c r="R26" i="3"/>
  <c r="Q26" i="3"/>
  <c r="P26" i="3"/>
  <c r="O26" i="3"/>
  <c r="N26" i="3"/>
  <c r="M26" i="3"/>
  <c r="L26" i="3"/>
  <c r="K26" i="3"/>
  <c r="J26" i="3"/>
  <c r="S25" i="3"/>
  <c r="R25" i="3"/>
  <c r="Q25" i="3"/>
  <c r="P25" i="3"/>
  <c r="O25" i="3"/>
  <c r="N25" i="3"/>
  <c r="M25" i="3"/>
  <c r="L25" i="3"/>
  <c r="K25" i="3"/>
  <c r="J25" i="3"/>
  <c r="S24" i="3"/>
  <c r="R24" i="3"/>
  <c r="Q24" i="3"/>
  <c r="P24" i="3"/>
  <c r="O24" i="3"/>
  <c r="N24" i="3"/>
  <c r="M24" i="3"/>
  <c r="L24" i="3"/>
  <c r="K24" i="3"/>
  <c r="J24" i="3"/>
  <c r="S23" i="3"/>
  <c r="R23" i="3"/>
  <c r="Q23" i="3"/>
  <c r="P23" i="3"/>
  <c r="O23" i="3"/>
  <c r="N23" i="3"/>
  <c r="M23" i="3"/>
  <c r="L23" i="3"/>
  <c r="K23" i="3"/>
  <c r="J23" i="3"/>
  <c r="S22" i="3"/>
  <c r="R22" i="3"/>
  <c r="Q22" i="3"/>
  <c r="P22" i="3"/>
  <c r="O22" i="3"/>
  <c r="N22" i="3"/>
  <c r="M22" i="3"/>
  <c r="L22" i="3"/>
  <c r="K22" i="3"/>
  <c r="J22" i="3"/>
  <c r="S21" i="3"/>
  <c r="R21" i="3"/>
  <c r="Q21" i="3"/>
  <c r="P21" i="3"/>
  <c r="O21" i="3"/>
  <c r="N21" i="3"/>
  <c r="M21" i="3"/>
  <c r="L21" i="3"/>
  <c r="K21" i="3"/>
  <c r="J21" i="3"/>
  <c r="S20" i="3"/>
  <c r="R20" i="3"/>
  <c r="Q20" i="3"/>
  <c r="P20" i="3"/>
  <c r="O20" i="3"/>
  <c r="N20" i="3"/>
  <c r="M20" i="3"/>
  <c r="L20" i="3"/>
  <c r="K20" i="3"/>
  <c r="J20" i="3"/>
  <c r="S19" i="3"/>
  <c r="R19" i="3"/>
  <c r="Q19" i="3"/>
  <c r="P19" i="3"/>
  <c r="O19" i="3"/>
  <c r="N19" i="3"/>
  <c r="M19" i="3"/>
  <c r="L19" i="3"/>
  <c r="K19" i="3"/>
  <c r="J19" i="3"/>
  <c r="S18" i="3"/>
  <c r="R18" i="3"/>
  <c r="Q18" i="3"/>
  <c r="P18" i="3"/>
  <c r="N18" i="3"/>
  <c r="M18" i="3"/>
  <c r="L18" i="3"/>
  <c r="K18" i="3"/>
  <c r="J18" i="3"/>
  <c r="S17" i="3"/>
  <c r="R17" i="3"/>
  <c r="Q17" i="3"/>
  <c r="P17" i="3"/>
  <c r="O17" i="3"/>
  <c r="N17" i="3"/>
  <c r="M17" i="3"/>
  <c r="L17" i="3"/>
  <c r="K17" i="3"/>
  <c r="J17" i="3"/>
  <c r="S16" i="3"/>
  <c r="R16" i="3"/>
  <c r="Q16" i="3"/>
  <c r="P16" i="3"/>
  <c r="O16" i="3"/>
  <c r="N16" i="3"/>
  <c r="M16" i="3"/>
  <c r="L16" i="3"/>
  <c r="K16" i="3"/>
  <c r="J16" i="3"/>
  <c r="S15" i="3"/>
  <c r="R15" i="3"/>
  <c r="Q15" i="3"/>
  <c r="P15" i="3"/>
  <c r="O15" i="3"/>
  <c r="N15" i="3"/>
  <c r="M15" i="3"/>
  <c r="L15" i="3"/>
  <c r="K15" i="3"/>
  <c r="J15" i="3"/>
  <c r="S14" i="3"/>
  <c r="R14" i="3"/>
  <c r="Q14" i="3"/>
  <c r="P14" i="3"/>
  <c r="N14" i="3"/>
  <c r="M14" i="3"/>
  <c r="L14" i="3"/>
  <c r="K14" i="3"/>
  <c r="J14" i="3"/>
  <c r="S13" i="3"/>
  <c r="R13" i="3"/>
  <c r="Q13" i="3"/>
  <c r="P13" i="3"/>
  <c r="O13" i="3"/>
  <c r="N13" i="3"/>
  <c r="M13" i="3"/>
  <c r="L13" i="3"/>
  <c r="K13" i="3"/>
  <c r="J13" i="3"/>
  <c r="S12" i="3"/>
  <c r="R12" i="3"/>
  <c r="Q12" i="3"/>
  <c r="P12" i="3"/>
  <c r="O12" i="3"/>
  <c r="N12" i="3"/>
  <c r="M12" i="3"/>
  <c r="L12" i="3"/>
  <c r="K12" i="3"/>
  <c r="J12" i="3"/>
  <c r="S11" i="3"/>
  <c r="R11" i="3"/>
  <c r="Q11" i="3"/>
  <c r="P11" i="3"/>
  <c r="N11" i="3"/>
  <c r="M11" i="3"/>
  <c r="L11" i="3"/>
  <c r="K11" i="3"/>
  <c r="J11" i="3"/>
  <c r="S10" i="3"/>
  <c r="R10" i="3"/>
  <c r="Q10" i="3"/>
  <c r="P10" i="3"/>
  <c r="O10" i="3"/>
  <c r="N10" i="3"/>
  <c r="M10" i="3"/>
  <c r="L10" i="3"/>
  <c r="K10" i="3"/>
  <c r="J10" i="3"/>
  <c r="S9" i="3"/>
  <c r="R9" i="3"/>
  <c r="Q9" i="3"/>
  <c r="P9" i="3"/>
  <c r="O9" i="3"/>
  <c r="N9" i="3"/>
  <c r="M9" i="3"/>
  <c r="L9" i="3"/>
  <c r="K9" i="3"/>
  <c r="J9" i="3"/>
  <c r="S8" i="3"/>
  <c r="R8" i="3"/>
  <c r="Q8" i="3"/>
  <c r="P8" i="3"/>
  <c r="N8" i="3"/>
  <c r="M8" i="3"/>
  <c r="L8" i="3"/>
  <c r="K8" i="3"/>
  <c r="J8" i="3"/>
  <c r="S7" i="3"/>
  <c r="R7" i="3"/>
  <c r="Q7" i="3"/>
  <c r="P7" i="3"/>
  <c r="N7" i="3"/>
  <c r="M7" i="3"/>
  <c r="L7" i="3"/>
  <c r="K7" i="3"/>
  <c r="J7" i="3"/>
  <c r="S6" i="3"/>
  <c r="R6" i="3"/>
  <c r="Q6" i="3"/>
  <c r="P6" i="3"/>
  <c r="O6" i="3"/>
  <c r="N6" i="3"/>
  <c r="M6" i="3"/>
  <c r="L6" i="3"/>
  <c r="K6" i="3"/>
  <c r="J6" i="3"/>
  <c r="S5" i="3"/>
  <c r="R5" i="3"/>
  <c r="Q5" i="3"/>
  <c r="P5" i="3"/>
  <c r="N5" i="3"/>
  <c r="M5" i="3"/>
  <c r="L5" i="3"/>
  <c r="K5" i="3"/>
  <c r="J5" i="3"/>
  <c r="S4" i="3"/>
  <c r="R4" i="3"/>
  <c r="Q4" i="3"/>
  <c r="P4" i="3"/>
  <c r="O4" i="3"/>
  <c r="A1" i="3"/>
  <c r="N4" i="3"/>
  <c r="M4" i="3"/>
  <c r="L4" i="3"/>
  <c r="K4" i="3"/>
  <c r="J4" i="3"/>
  <c r="S3" i="3"/>
  <c r="R3" i="3"/>
  <c r="Q3" i="3"/>
  <c r="P3" i="3"/>
  <c r="O3" i="3"/>
  <c r="N3" i="3"/>
  <c r="M3" i="3"/>
  <c r="L3" i="3"/>
  <c r="K3" i="3"/>
  <c r="J3" i="3"/>
  <c r="S1" i="3"/>
  <c r="R1" i="3"/>
  <c r="Q1" i="3"/>
  <c r="P1" i="3"/>
  <c r="O1" i="3"/>
  <c r="N1" i="3"/>
  <c r="M1" i="3"/>
  <c r="L1" i="3"/>
  <c r="K1" i="3"/>
  <c r="J1" i="3"/>
  <c r="Q54" i="3"/>
  <c r="P54" i="3"/>
  <c r="O54" i="3"/>
  <c r="N54" i="3"/>
  <c r="M54" i="3"/>
  <c r="L54" i="3"/>
  <c r="J54" i="3"/>
  <c r="I54" i="3"/>
  <c r="H54" i="3"/>
  <c r="G54" i="3"/>
  <c r="F54" i="3"/>
  <c r="E54" i="3"/>
  <c r="D54" i="3"/>
  <c r="C54" i="3"/>
  <c r="G51" i="3"/>
  <c r="F51" i="3"/>
  <c r="D51" i="3"/>
  <c r="C19" i="3"/>
  <c r="K54" i="3"/>
  <c r="A51" i="3"/>
  <c r="C9" i="3"/>
  <c r="H39" i="3"/>
  <c r="E4" i="3"/>
  <c r="A18" i="3" s="1"/>
  <c r="B23" i="3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30" i="1"/>
  <c r="M54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Q54" i="1"/>
  <c r="P54" i="1"/>
  <c r="K30" i="1"/>
  <c r="K30" i="3" s="1"/>
  <c r="K31" i="1"/>
  <c r="K32" i="1"/>
  <c r="J32" i="1" s="1"/>
  <c r="K33" i="1"/>
  <c r="J33" i="1" s="1"/>
  <c r="K34" i="1"/>
  <c r="K35" i="1"/>
  <c r="J35" i="1"/>
  <c r="K36" i="1"/>
  <c r="J36" i="1"/>
  <c r="J36" i="3"/>
  <c r="K37" i="1"/>
  <c r="K37" i="3"/>
  <c r="K38" i="1"/>
  <c r="J38" i="1"/>
  <c r="K39" i="1"/>
  <c r="K39" i="3"/>
  <c r="K40" i="1"/>
  <c r="K40" i="3"/>
  <c r="K41" i="1"/>
  <c r="K42" i="1"/>
  <c r="J42" i="1"/>
  <c r="K43" i="1"/>
  <c r="K43" i="3"/>
  <c r="K44" i="1"/>
  <c r="K44" i="3"/>
  <c r="A54" i="1"/>
  <c r="O14" i="1"/>
  <c r="O11" i="1" s="1"/>
  <c r="D51" i="1"/>
  <c r="O54" i="1"/>
  <c r="N54" i="1"/>
  <c r="L54" i="1"/>
  <c r="J54" i="1"/>
  <c r="I54" i="1"/>
  <c r="H54" i="1"/>
  <c r="G54" i="1"/>
  <c r="F54" i="1"/>
  <c r="E54" i="1"/>
  <c r="D54" i="1"/>
  <c r="C54" i="1"/>
  <c r="A18" i="1"/>
  <c r="B23" i="1"/>
  <c r="G51" i="1"/>
  <c r="F51" i="1"/>
  <c r="A51" i="1"/>
  <c r="A1" i="1"/>
  <c r="O7" i="1"/>
  <c r="H41" i="3"/>
  <c r="K38" i="3"/>
  <c r="J43" i="1"/>
  <c r="J39" i="1"/>
  <c r="J39" i="3"/>
  <c r="J37" i="1"/>
  <c r="J37" i="3"/>
  <c r="K36" i="3"/>
  <c r="K42" i="3"/>
  <c r="H33" i="3"/>
  <c r="H43" i="3"/>
  <c r="A54" i="3"/>
  <c r="H30" i="3"/>
  <c r="J43" i="3"/>
  <c r="I43" i="3"/>
  <c r="J41" i="1"/>
  <c r="K41" i="3"/>
  <c r="I44" i="3"/>
  <c r="I42" i="3"/>
  <c r="I30" i="3"/>
  <c r="I31" i="3"/>
  <c r="K35" i="3"/>
  <c r="I37" i="3"/>
  <c r="I33" i="3"/>
  <c r="I35" i="3"/>
  <c r="I38" i="3"/>
  <c r="I36" i="3"/>
  <c r="H36" i="3"/>
  <c r="H42" i="3"/>
  <c r="I41" i="3"/>
  <c r="I40" i="3"/>
  <c r="H31" i="3"/>
  <c r="H34" i="3"/>
  <c r="H44" i="3"/>
  <c r="H32" i="3"/>
  <c r="I39" i="3"/>
  <c r="I32" i="3"/>
  <c r="H40" i="3"/>
  <c r="H37" i="3"/>
  <c r="I34" i="3"/>
  <c r="H38" i="3"/>
  <c r="H35" i="3"/>
  <c r="O14" i="3"/>
  <c r="J35" i="3"/>
  <c r="J42" i="3"/>
  <c r="J40" i="1"/>
  <c r="J44" i="1"/>
  <c r="J38" i="3"/>
  <c r="J41" i="3"/>
  <c r="J44" i="3"/>
  <c r="J40" i="3"/>
  <c r="K32" i="9" l="1"/>
  <c r="J32" i="9"/>
  <c r="C19" i="1"/>
  <c r="K32" i="8"/>
  <c r="J32" i="8"/>
  <c r="K32" i="7"/>
  <c r="J32" i="7"/>
  <c r="K31" i="7"/>
  <c r="K31" i="9"/>
  <c r="K31" i="8"/>
  <c r="A18" i="8"/>
  <c r="A18" i="7"/>
  <c r="C19" i="7"/>
  <c r="K54" i="7" s="1"/>
  <c r="H30" i="9"/>
  <c r="H32" i="9"/>
  <c r="H34" i="9"/>
  <c r="H36" i="9"/>
  <c r="H38" i="9"/>
  <c r="H40" i="9"/>
  <c r="H42" i="9"/>
  <c r="H44" i="9"/>
  <c r="A54" i="9"/>
  <c r="B23" i="9"/>
  <c r="I30" i="9"/>
  <c r="I32" i="9"/>
  <c r="I34" i="9"/>
  <c r="I36" i="9"/>
  <c r="I38" i="9"/>
  <c r="I40" i="9"/>
  <c r="I42" i="9"/>
  <c r="I44" i="9"/>
  <c r="H31" i="9"/>
  <c r="H33" i="9"/>
  <c r="H35" i="9"/>
  <c r="H37" i="9"/>
  <c r="H39" i="9"/>
  <c r="H41" i="9"/>
  <c r="I31" i="9"/>
  <c r="I33" i="9"/>
  <c r="I35" i="9"/>
  <c r="I37" i="9"/>
  <c r="I39" i="9"/>
  <c r="I41" i="9"/>
  <c r="I41" i="8"/>
  <c r="I30" i="8"/>
  <c r="I34" i="8"/>
  <c r="I40" i="8"/>
  <c r="I42" i="8"/>
  <c r="I35" i="8"/>
  <c r="I32" i="8"/>
  <c r="I36" i="8"/>
  <c r="I38" i="8"/>
  <c r="I44" i="8"/>
  <c r="I31" i="8"/>
  <c r="I33" i="8"/>
  <c r="I37" i="8"/>
  <c r="I39" i="8"/>
  <c r="I33" i="7"/>
  <c r="I37" i="7"/>
  <c r="I34" i="7"/>
  <c r="I36" i="7"/>
  <c r="I38" i="7"/>
  <c r="I44" i="7"/>
  <c r="I41" i="7"/>
  <c r="I30" i="7"/>
  <c r="I40" i="7"/>
  <c r="I35" i="7"/>
  <c r="I39" i="7"/>
  <c r="I32" i="7"/>
  <c r="H43" i="7"/>
  <c r="H30" i="7"/>
  <c r="H32" i="7"/>
  <c r="H34" i="7"/>
  <c r="H36" i="7"/>
  <c r="H38" i="7"/>
  <c r="H40" i="7"/>
  <c r="H42" i="7"/>
  <c r="H44" i="7"/>
  <c r="O7" i="3"/>
  <c r="J34" i="1"/>
  <c r="K34" i="3"/>
  <c r="K33" i="3"/>
  <c r="J33" i="3"/>
  <c r="K32" i="3"/>
  <c r="J32" i="3"/>
  <c r="K31" i="3"/>
  <c r="J31" i="1"/>
  <c r="J30" i="1"/>
  <c r="O11" i="3"/>
  <c r="O18" i="1"/>
  <c r="O5" i="1"/>
  <c r="O8" i="1"/>
  <c r="K54" i="1" l="1"/>
  <c r="J31" i="7"/>
  <c r="J31" i="9"/>
  <c r="J31" i="8"/>
  <c r="O18" i="9"/>
  <c r="B54" i="9" s="1"/>
  <c r="O18" i="8"/>
  <c r="B54" i="8" s="1"/>
  <c r="O18" i="7"/>
  <c r="B54" i="7" s="1"/>
  <c r="O5" i="9"/>
  <c r="B1" i="9" s="1"/>
  <c r="O5" i="8"/>
  <c r="B1" i="8" s="1"/>
  <c r="O5" i="7"/>
  <c r="B1" i="7" s="1"/>
  <c r="O8" i="8"/>
  <c r="O8" i="7"/>
  <c r="O8" i="9"/>
  <c r="J34" i="3"/>
  <c r="J31" i="3"/>
  <c r="J30" i="3"/>
  <c r="O5" i="3"/>
  <c r="B1" i="3" s="1"/>
  <c r="B1" i="1"/>
  <c r="B54" i="1"/>
  <c r="O18" i="3"/>
  <c r="B54" i="3" s="1"/>
  <c r="O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 Vermeire</author>
    <author>id045874</author>
    <author>Papa</author>
  </authors>
  <commentList>
    <comment ref="F17" authorId="0" shapeId="0" xr:uid="{894753CE-B8B9-4B31-B3F0-F277C3DE7EFB}">
      <text>
        <r>
          <rPr>
            <b/>
            <sz val="12"/>
            <color indexed="81"/>
            <rFont val="Comic Sans MS"/>
            <family val="4"/>
          </rPr>
          <t>Vul hier je KHV - stamboeknummer in, indien aangesloten.</t>
        </r>
      </text>
    </comment>
    <comment ref="C19" authorId="1" shapeId="0" xr:uid="{5A88BF62-8325-4C90-BF8F-CC4004AA457A}">
      <text>
        <r>
          <rPr>
            <sz val="12"/>
            <color indexed="81"/>
            <rFont val="Comic Sans MS"/>
            <family val="4"/>
          </rPr>
          <t>wordt Automatisch ingevuld
( volgens het aantal Sanitelnummers)</t>
        </r>
      </text>
    </comment>
    <comment ref="C28" authorId="2" shapeId="0" xr:uid="{6BB5D5CD-5AC2-4E31-9E11-064237519DB8}">
      <text>
        <r>
          <rPr>
            <b/>
            <sz val="12"/>
            <color indexed="81"/>
            <rFont val="Comic Sans MS"/>
            <family val="4"/>
          </rPr>
          <t>Kies of typ hier het ras
van je dieren.</t>
        </r>
      </text>
    </comment>
    <comment ref="A29" authorId="0" shapeId="0" xr:uid="{DB42E09A-12C4-42B6-A0C0-53C20248CF75}">
      <text>
        <r>
          <rPr>
            <b/>
            <sz val="12"/>
            <color indexed="81"/>
            <rFont val="Comic Sans MS"/>
            <family val="4"/>
          </rPr>
          <t>Indien stamboekdier , plaats hier een 'S'</t>
        </r>
        <r>
          <rPr>
            <sz val="12"/>
            <color indexed="81"/>
            <rFont val="Comic Sans MS"/>
            <family val="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id045874</author>
    <author>Papa</author>
    <author>Patrick Vermeire</author>
  </authors>
  <commentList>
    <comment ref="C19" authorId="0" shapeId="0" xr:uid="{94530E40-04B2-43A1-A5C2-5A8D2075D11E}">
      <text>
        <r>
          <rPr>
            <sz val="12"/>
            <color indexed="81"/>
            <rFont val="Comic Sans MS"/>
            <family val="4"/>
          </rPr>
          <t>wordt Automatisch ingevuld
( volgens het aantal Sanitelnummers)</t>
        </r>
      </text>
    </comment>
    <comment ref="C28" authorId="1" shapeId="0" xr:uid="{99AB3DB9-235A-4C00-8704-BAE34DDC34B9}">
      <text>
        <r>
          <rPr>
            <b/>
            <sz val="12"/>
            <color indexed="81"/>
            <rFont val="Comic Sans MS"/>
            <family val="4"/>
          </rPr>
          <t>Kies of typ hier het ras
van je dieren.</t>
        </r>
      </text>
    </comment>
    <comment ref="A29" authorId="2" shapeId="0" xr:uid="{0DDDC171-CE75-4D8D-9657-6E612777AE8E}">
      <text>
        <r>
          <rPr>
            <b/>
            <sz val="12"/>
            <color indexed="81"/>
            <rFont val="Comic Sans MS"/>
            <family val="4"/>
          </rPr>
          <t>Indien stamboekdier , plaats hier een 'S'</t>
        </r>
        <r>
          <rPr>
            <sz val="12"/>
            <color indexed="81"/>
            <rFont val="Comic Sans MS"/>
            <family val="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Papa</author>
    <author>Patrick Vermeire</author>
  </authors>
  <commentList>
    <comment ref="C28" authorId="0" shapeId="0" xr:uid="{27EC6069-62A7-4031-A9C1-833220D3AC76}">
      <text>
        <r>
          <rPr>
            <b/>
            <sz val="12"/>
            <color indexed="81"/>
            <rFont val="Comic Sans MS"/>
            <family val="4"/>
          </rPr>
          <t>Kies of typ hier het ras
van je dieren.</t>
        </r>
      </text>
    </comment>
    <comment ref="A29" authorId="1" shapeId="0" xr:uid="{52AA3C6F-D6AF-4BBD-93F9-4A6304D41DA2}">
      <text>
        <r>
          <rPr>
            <b/>
            <sz val="12"/>
            <color indexed="81"/>
            <rFont val="Comic Sans MS"/>
            <family val="4"/>
          </rPr>
          <t>Indien stamboekdier , plaats hier een 'S'</t>
        </r>
        <r>
          <rPr>
            <sz val="12"/>
            <color indexed="81"/>
            <rFont val="Comic Sans MS"/>
            <family val="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Papa</author>
    <author>Patrick Vermeire</author>
  </authors>
  <commentList>
    <comment ref="C28" authorId="0" shapeId="0" xr:uid="{D8C1E24C-5D18-43D3-BBBE-5E8989A2AA42}">
      <text>
        <r>
          <rPr>
            <b/>
            <sz val="12"/>
            <color indexed="81"/>
            <rFont val="Comic Sans MS"/>
            <family val="4"/>
          </rPr>
          <t>Kies of typ hier het ras
van je dieren.</t>
        </r>
      </text>
    </comment>
    <comment ref="A29" authorId="1" shapeId="0" xr:uid="{5A55B721-30A1-41AB-A565-E4A0C9140397}">
      <text>
        <r>
          <rPr>
            <b/>
            <sz val="12"/>
            <color indexed="81"/>
            <rFont val="Comic Sans MS"/>
            <family val="4"/>
          </rPr>
          <t>Indien stamboekdier , plaats hier een 'S'</t>
        </r>
        <r>
          <rPr>
            <sz val="12"/>
            <color indexed="81"/>
            <rFont val="Comic Sans MS"/>
            <family val="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Papa</author>
    <author>Patrick Vermeire</author>
  </authors>
  <commentList>
    <comment ref="C28" authorId="0" shapeId="0" xr:uid="{E29F9D65-1A02-451A-B512-8827DEE512C5}">
      <text>
        <r>
          <rPr>
            <b/>
            <sz val="12"/>
            <color indexed="81"/>
            <rFont val="Comic Sans MS"/>
            <family val="4"/>
          </rPr>
          <t>Kies of typ hier het ras
van je dieren.</t>
        </r>
      </text>
    </comment>
    <comment ref="A29" authorId="1" shapeId="0" xr:uid="{B30D5293-52DF-4E1C-8408-6AEB161A31F5}">
      <text>
        <r>
          <rPr>
            <b/>
            <sz val="12"/>
            <color indexed="81"/>
            <rFont val="Comic Sans MS"/>
            <family val="4"/>
          </rPr>
          <t>Indien stamboekdier , plaats hier een 'S'</t>
        </r>
        <r>
          <rPr>
            <sz val="12"/>
            <color indexed="81"/>
            <rFont val="Comic Sans MS"/>
            <family val="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<sst xmlns="http://schemas.openxmlformats.org/spreadsheetml/2006/main" count="627" uniqueCount="269">
  <si>
    <t xml:space="preserve"> Naam en voornaam : </t>
  </si>
  <si>
    <t xml:space="preserve"> Adres : </t>
  </si>
  <si>
    <t xml:space="preserve"> Telefoon- of GSM-nummer :</t>
  </si>
  <si>
    <t xml:space="preserve"> E-mail adres :</t>
  </si>
  <si>
    <t>dit reglement te zullen naleven.</t>
  </si>
  <si>
    <t>Naam van het dier</t>
  </si>
  <si>
    <t>Geboortedatum</t>
  </si>
  <si>
    <t>Sanitelnummer</t>
  </si>
  <si>
    <t>INSCHRIJVINGSFORMULIER</t>
  </si>
  <si>
    <t xml:space="preserve"> Totaal ingeschreven dieren : </t>
  </si>
  <si>
    <t>Geslacht</t>
  </si>
  <si>
    <t xml:space="preserve"> Ouessant </t>
  </si>
  <si>
    <t xml:space="preserve"> Clun forest</t>
  </si>
  <si>
    <t xml:space="preserve"> Scottish blackface </t>
  </si>
  <si>
    <t xml:space="preserve"> Bluefaced Leicester</t>
  </si>
  <si>
    <t xml:space="preserve"> Jacob schaap </t>
  </si>
  <si>
    <t xml:space="preserve"> Barbados Black Belly</t>
  </si>
  <si>
    <t xml:space="preserve"> Wensleydale </t>
  </si>
  <si>
    <t xml:space="preserve"> Wiltshire Horn</t>
  </si>
  <si>
    <t xml:space="preserve"> Hebridian</t>
  </si>
  <si>
    <t xml:space="preserve"> Merino</t>
  </si>
  <si>
    <t xml:space="preserve"> Drents heideschaap</t>
  </si>
  <si>
    <t xml:space="preserve"> Herdwick</t>
  </si>
  <si>
    <t xml:space="preserve"> Hongaarse Racka</t>
  </si>
  <si>
    <t xml:space="preserve"> Kärtner brilschaap</t>
  </si>
  <si>
    <t xml:space="preserve"> Soay</t>
  </si>
  <si>
    <t xml:space="preserve"> Portland</t>
  </si>
  <si>
    <t xml:space="preserve"> Badger Face Welsh Mountain</t>
  </si>
  <si>
    <t xml:space="preserve"> Castlemilk Moorit</t>
  </si>
  <si>
    <t xml:space="preserve"> Devon and Cornwall longwool</t>
  </si>
  <si>
    <t xml:space="preserve"> Leicester longwool</t>
  </si>
  <si>
    <t xml:space="preserve"> Manx Loghtan</t>
  </si>
  <si>
    <t xml:space="preserve"> Walliser zwartneusschaap</t>
  </si>
  <si>
    <t xml:space="preserve"> Dorset Horn</t>
  </si>
  <si>
    <t xml:space="preserve"> Ryeland</t>
  </si>
  <si>
    <t xml:space="preserve"> Lleyn</t>
  </si>
  <si>
    <t xml:space="preserve"> ander …</t>
  </si>
  <si>
    <t xml:space="preserve"> Zwartbles</t>
  </si>
  <si>
    <t xml:space="preserve"> Wit</t>
  </si>
  <si>
    <t xml:space="preserve"> Zwart</t>
  </si>
  <si>
    <t xml:space="preserve"> Bruin</t>
  </si>
  <si>
    <t xml:space="preserve"> Schimmel</t>
  </si>
  <si>
    <t>M</t>
  </si>
  <si>
    <t>V</t>
  </si>
  <si>
    <t>geb datum:</t>
  </si>
  <si>
    <t>attest datum:</t>
  </si>
  <si>
    <t xml:space="preserve"> Postcode :</t>
  </si>
  <si>
    <t xml:space="preserve"> Gemeente :</t>
  </si>
  <si>
    <t xml:space="preserve">Datum : </t>
  </si>
  <si>
    <t>insch datum:</t>
  </si>
  <si>
    <t xml:space="preserve">wedstrijddatum : </t>
  </si>
  <si>
    <t>groene velden zelf in te vullen !</t>
  </si>
  <si>
    <t>Plaats hierboven een kruisje (X) links naast de vakjes die voor u van toepassing zijn )</t>
  </si>
  <si>
    <t>Ik wens deel te nemen aan de wedstrijd</t>
  </si>
  <si>
    <t>Datum activiteit :</t>
  </si>
  <si>
    <t>( zie E4 )</t>
  </si>
  <si>
    <t>x</t>
  </si>
  <si>
    <t xml:space="preserve"> ander schapenras …</t>
  </si>
  <si>
    <t>ander geitenras …</t>
  </si>
  <si>
    <t xml:space="preserve"> </t>
  </si>
  <si>
    <t xml:space="preserve"> Angora geit                      </t>
  </si>
  <si>
    <t xml:space="preserve"> Anglo-Nubische geit            </t>
  </si>
  <si>
    <t xml:space="preserve"> Boer geit                           </t>
  </si>
  <si>
    <t xml:space="preserve"> Bonte geit                        </t>
  </si>
  <si>
    <t xml:space="preserve"> Britise Alpine                     </t>
  </si>
  <si>
    <t xml:space="preserve"> Damara geit                       </t>
  </si>
  <si>
    <t xml:space="preserve"> Dwerggeit                       </t>
  </si>
  <si>
    <t xml:space="preserve"> Golden Guernsey              </t>
  </si>
  <si>
    <t xml:space="preserve"> Hertkleurige geit                </t>
  </si>
  <si>
    <t xml:space="preserve"> Kempense witte geit          </t>
  </si>
  <si>
    <t xml:space="preserve"> Murciano Granadina          </t>
  </si>
  <si>
    <t xml:space="preserve"> Nederlandse landgeit          </t>
  </si>
  <si>
    <t xml:space="preserve"> Pauwengeit                        </t>
  </si>
  <si>
    <t xml:space="preserve"> Pinzgauer geit                    </t>
  </si>
  <si>
    <t xml:space="preserve"> Poitevine geit                     </t>
  </si>
  <si>
    <t xml:space="preserve"> Rove geit                          </t>
  </si>
  <si>
    <t xml:space="preserve"> Tauernschecke geit               </t>
  </si>
  <si>
    <t xml:space="preserve"> Toggenburgergeit              </t>
  </si>
  <si>
    <t xml:space="preserve"> Wildkleurige bonte            </t>
  </si>
  <si>
    <t xml:space="preserve"> Vlaamse geit                     </t>
  </si>
  <si>
    <t xml:space="preserve"> Witte melkgeit                   </t>
  </si>
  <si>
    <t xml:space="preserve"> Walliser zwarthalsgeit        </t>
  </si>
  <si>
    <t xml:space="preserve"> Appenzellergeit    </t>
  </si>
  <si>
    <t xml:space="preserve"> Bagot</t>
  </si>
  <si>
    <t xml:space="preserve"> Bonte Duitse Edelgeit</t>
  </si>
  <si>
    <t xml:space="preserve"> Bündner Stralengeit</t>
  </si>
  <si>
    <t xml:space="preserve"> Galla-geit (of Somali-geit)</t>
  </si>
  <si>
    <t xml:space="preserve"> Girgentana</t>
  </si>
  <si>
    <t xml:space="preserve"> Kashmir-geit</t>
  </si>
  <si>
    <t xml:space="preserve"> Kiko</t>
  </si>
  <si>
    <t xml:space="preserve"> La Mancha</t>
  </si>
  <si>
    <t xml:space="preserve"> Moxoto</t>
  </si>
  <si>
    <t xml:space="preserve"> Nera Verzasca</t>
  </si>
  <si>
    <t xml:space="preserve"> Thüringer Wald-geit</t>
  </si>
  <si>
    <t xml:space="preserve"> Witte Duitse Edelgeit </t>
  </si>
  <si>
    <t xml:space="preserve"> Alpine geit                         </t>
  </si>
  <si>
    <t xml:space="preserve">Ras : </t>
  </si>
  <si>
    <t xml:space="preserve"> Rekening-nummer :</t>
  </si>
  <si>
    <t xml:space="preserve"> of via e-mail naar frank@vhgs.be.</t>
  </si>
  <si>
    <t xml:space="preserve"> Stalnaam :</t>
  </si>
  <si>
    <t>Beslagnummer Sanitel:</t>
  </si>
  <si>
    <t>Ik neem deel aan de wedstrijd</t>
  </si>
  <si>
    <t xml:space="preserve"> Lidnummer VHGS  : </t>
  </si>
  <si>
    <t>deelnemer :</t>
  </si>
  <si>
    <t>Rekeningnummer :</t>
  </si>
  <si>
    <t xml:space="preserve"> Stalnaam</t>
  </si>
  <si>
    <t xml:space="preserve"> Certificaat geldig tot :</t>
  </si>
  <si>
    <t>Wedstrijd</t>
  </si>
  <si>
    <t>Tentoon-stelling</t>
  </si>
  <si>
    <t xml:space="preserve"> Belgisch melkschaap</t>
  </si>
  <si>
    <t>Ondergetekende verklaart kennis genomen te hebben van het wedstrijdreglement en verklaart</t>
  </si>
  <si>
    <t>Toelatingsnummer vervoerder</t>
  </si>
  <si>
    <t xml:space="preserve"> Nummerplaat : </t>
  </si>
  <si>
    <t>Dit formulier dient teruggezonden te worden naar het secretariaat van de VHGS, Dries 31 - 1745 Mazenzele,</t>
  </si>
  <si>
    <t>nummerplaat</t>
  </si>
  <si>
    <t>vervoerdernummer</t>
  </si>
  <si>
    <t>Schrijft in  met de dieren vermeld op de lijst hieronder : ( 1 per lijst )</t>
  </si>
  <si>
    <t>RAS Wedstrijden</t>
  </si>
  <si>
    <t>Afkorting</t>
  </si>
  <si>
    <t>Anglo-Nubische Geit</t>
  </si>
  <si>
    <t>AN-G</t>
  </si>
  <si>
    <t>Ardense Voskop</t>
  </si>
  <si>
    <t>AV-S</t>
  </si>
  <si>
    <t>Badger Face</t>
  </si>
  <si>
    <t>BF-S</t>
  </si>
  <si>
    <t>Barbados Black Belly</t>
  </si>
  <si>
    <t>BB-S</t>
  </si>
  <si>
    <t>Belgisch Melkschaap</t>
  </si>
  <si>
    <t>BM-S</t>
  </si>
  <si>
    <t>BD-S</t>
  </si>
  <si>
    <t>Boergeit</t>
  </si>
  <si>
    <t>BG-G</t>
  </si>
  <si>
    <t>Bonte Melkgeit</t>
  </si>
  <si>
    <t>BM-G</t>
  </si>
  <si>
    <t>Bonte schaap</t>
  </si>
  <si>
    <t>BS-S</t>
  </si>
  <si>
    <t>Castlemilk Moorit</t>
  </si>
  <si>
    <t>CM-S</t>
  </si>
  <si>
    <t>Clun Forest</t>
  </si>
  <si>
    <t>CF-S</t>
  </si>
  <si>
    <t>Dorset Horn</t>
  </si>
  <si>
    <t>DO-S</t>
  </si>
  <si>
    <t>DH-S</t>
  </si>
  <si>
    <t>Dwerggeit</t>
  </si>
  <si>
    <t>DG-G</t>
  </si>
  <si>
    <t>Gotland Pelsschaap</t>
  </si>
  <si>
    <t>GP-S</t>
  </si>
  <si>
    <t>HD-S</t>
  </si>
  <si>
    <t>Herdwick</t>
  </si>
  <si>
    <t>HW-S</t>
  </si>
  <si>
    <t>Heidsnucke</t>
  </si>
  <si>
    <t>HS-S</t>
  </si>
  <si>
    <t>Hertkleurige Geit</t>
  </si>
  <si>
    <t>HK-G</t>
  </si>
  <si>
    <t>Hongaarse Racka</t>
  </si>
  <si>
    <t>HR-S</t>
  </si>
  <si>
    <t>Jacobschaap</t>
  </si>
  <si>
    <t>JS-S</t>
  </si>
  <si>
    <t>Kameroen</t>
  </si>
  <si>
    <t>KM-S</t>
  </si>
  <si>
    <t>Kempens Heideschaap</t>
  </si>
  <si>
    <t>KE-S</t>
  </si>
  <si>
    <t>KH-S</t>
  </si>
  <si>
    <t>Manx Loagtan</t>
  </si>
  <si>
    <t>ML-S</t>
  </si>
  <si>
    <t>Nederlandse Landgeit</t>
  </si>
  <si>
    <t>NL-G</t>
  </si>
  <si>
    <t>Norsk Spaelsau</t>
  </si>
  <si>
    <t>NS-S</t>
  </si>
  <si>
    <t>OU-S</t>
  </si>
  <si>
    <t>Poitevine</t>
  </si>
  <si>
    <t>PV-G</t>
  </si>
  <si>
    <t>Portland</t>
  </si>
  <si>
    <t>PL-S</t>
  </si>
  <si>
    <t>Romanov</t>
  </si>
  <si>
    <t>RV-S</t>
  </si>
  <si>
    <t>Rouge de l'Ouest</t>
  </si>
  <si>
    <t>RO-S</t>
  </si>
  <si>
    <t>Schoonebeker Heideschaap</t>
  </si>
  <si>
    <t>SH-S</t>
  </si>
  <si>
    <t>SB-S</t>
  </si>
  <si>
    <t>Shetland schaap</t>
  </si>
  <si>
    <t>SL-S</t>
  </si>
  <si>
    <t>Skudde schaap</t>
  </si>
  <si>
    <t>SK-S</t>
  </si>
  <si>
    <t>SO-S</t>
  </si>
  <si>
    <t>Suffolk</t>
  </si>
  <si>
    <t>SF-S</t>
  </si>
  <si>
    <t>Swifter</t>
  </si>
  <si>
    <t>SW-S</t>
  </si>
  <si>
    <t>Texel</t>
  </si>
  <si>
    <t>TX-S</t>
  </si>
  <si>
    <t>Toggenburger Geit</t>
  </si>
  <si>
    <t>TB-G</t>
  </si>
  <si>
    <t>Walliser Zwartneus</t>
  </si>
  <si>
    <t>WZ-S</t>
  </si>
  <si>
    <t>Wensleydale Longwool</t>
  </si>
  <si>
    <t>WL-S</t>
  </si>
  <si>
    <t>Wiltshire Horm</t>
  </si>
  <si>
    <t>WH-S</t>
  </si>
  <si>
    <t>Witte Melkgeit</t>
  </si>
  <si>
    <t>WM-G</t>
  </si>
  <si>
    <t>ZB-S</t>
  </si>
  <si>
    <t>Blanco regel !!</t>
  </si>
  <si>
    <t>G1</t>
  </si>
  <si>
    <t>G2</t>
  </si>
  <si>
    <t>G3</t>
  </si>
  <si>
    <t>G4</t>
  </si>
  <si>
    <t>G5</t>
  </si>
  <si>
    <t>G6</t>
  </si>
  <si>
    <t>G7</t>
  </si>
  <si>
    <t>SELECT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</si>
  <si>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</si>
  <si>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</si>
  <si>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</si>
  <si>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</si>
  <si>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</si>
  <si>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</si>
  <si>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</si>
  <si>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</si>
  <si>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</si>
  <si>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S99</t>
  </si>
  <si>
    <t>wedstrijddatum :</t>
  </si>
  <si>
    <t>beslag-nummer</t>
  </si>
  <si>
    <t>Filter - datum wedstrijd</t>
  </si>
  <si>
    <t>Filter - datum TT</t>
  </si>
  <si>
    <t>ras 1</t>
  </si>
  <si>
    <t>ras 2</t>
  </si>
  <si>
    <t>ras 3</t>
  </si>
  <si>
    <t>ras 4</t>
  </si>
  <si>
    <t>ras 5</t>
  </si>
  <si>
    <t>ras 6</t>
  </si>
  <si>
    <t>merge naam</t>
  </si>
  <si>
    <t>Totaal aanwezige dieren :</t>
  </si>
  <si>
    <t>Vergoeding :</t>
  </si>
  <si>
    <t>r2</t>
  </si>
  <si>
    <t>r3</t>
  </si>
  <si>
    <t>r4</t>
  </si>
  <si>
    <t>r5</t>
  </si>
  <si>
    <t>R1</t>
  </si>
  <si>
    <t>R2</t>
  </si>
  <si>
    <t>R3</t>
  </si>
  <si>
    <t>R4</t>
  </si>
  <si>
    <t>R5</t>
  </si>
  <si>
    <t>merge rassen</t>
  </si>
  <si>
    <t>NUMMERPLAAT</t>
  </si>
  <si>
    <t>VERVOERDER</t>
  </si>
  <si>
    <t>Ik wens mijn dieren tentoon te stellen</t>
  </si>
  <si>
    <t xml:space="preserve">Bijkomend Ras : </t>
  </si>
  <si>
    <t>AG-G</t>
  </si>
  <si>
    <t xml:space="preserve">Angora geit (T)                     </t>
  </si>
  <si>
    <t>Bleu du Maine (T)</t>
  </si>
  <si>
    <t>Drents Heideschaap (T)</t>
  </si>
  <si>
    <t>Hampshire Down (T)</t>
  </si>
  <si>
    <t>Kerry Hill (T)</t>
  </si>
  <si>
    <t>Ouessant (T)</t>
  </si>
  <si>
    <t>Scottish Blackface (T)</t>
  </si>
  <si>
    <t>Soay (T)</t>
  </si>
  <si>
    <t>Zwartbles (T)</t>
  </si>
  <si>
    <t>Swifter (T)</t>
  </si>
  <si>
    <t>Dit formulier dient teruggezonden te worden naar het secretariaat van de VHGS,</t>
  </si>
  <si>
    <t>dit enkel via e-mail naar info@vhgs.be .</t>
  </si>
  <si>
    <t>De deelnemer verklaart kennis genomen te hebben van het wedstrijdreglement en verklaart</t>
  </si>
  <si>
    <t>Fokkerijnummer :</t>
  </si>
  <si>
    <t xml:space="preserve"> Lidnummer VHGS : </t>
  </si>
  <si>
    <t>SB ?</t>
  </si>
  <si>
    <r>
      <t xml:space="preserve">Schapen- en geitenhappening 
VHGS   2026
</t>
    </r>
    <r>
      <rPr>
        <b/>
        <sz val="26"/>
        <color indexed="17"/>
        <rFont val="Comic Sans MS"/>
        <family val="4"/>
      </rPr>
      <t>Bogaarden</t>
    </r>
  </si>
  <si>
    <t xml:space="preserve"> Totaal aantal dieren : </t>
  </si>
  <si>
    <t xml:space="preserve"> Telefoon- of GSM-nr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</si>
</sst>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/yyyy;@"/>
    <numFmt numFmtId="165" formatCode="[$-813]d\ mmmm\ yyyy;@"/>
    <numFmt numFmtId="166" formatCode="###\-#######\-##"/>
    <numFmt numFmtId="167" formatCode="0000"/>
    <numFmt numFmtId="168" formatCode="dd/mm/yyyy;@"/>
  </numFmts>
  <fonts count="32" x14ac:knownFonts="1">
    <font>
      <sz val="10"/>
      <name val="Arial"/>
    </font>
    <font>
      <sz val="12"/>
      <name val="Comic Sans MS"/>
      <family val="4"/>
    </font>
    <font>
      <sz val="14"/>
      <name val="Comic Sans MS"/>
      <family val="4"/>
    </font>
    <font>
      <sz val="8"/>
      <name val="Arial"/>
      <family val="2"/>
    </font>
    <font>
      <b/>
      <sz val="12"/>
      <color indexed="17"/>
      <name val="Comic Sans MS"/>
      <family val="4"/>
    </font>
    <font>
      <b/>
      <sz val="16"/>
      <color indexed="17"/>
      <name val="Comic Sans MS"/>
      <family val="4"/>
    </font>
    <font>
      <sz val="12"/>
      <color indexed="17"/>
      <name val="Comic Sans MS"/>
      <family val="4"/>
    </font>
    <font>
      <sz val="12"/>
      <color indexed="9"/>
      <name val="Comic Sans MS"/>
      <family val="4"/>
    </font>
    <font>
      <b/>
      <sz val="12"/>
      <color indexed="10"/>
      <name val="Comic Sans MS"/>
      <family val="4"/>
    </font>
    <font>
      <sz val="12"/>
      <color indexed="10"/>
      <name val="Comic Sans MS"/>
      <family val="4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57"/>
      <name val="Arial"/>
      <family val="2"/>
    </font>
    <font>
      <sz val="10"/>
      <color indexed="10"/>
      <name val="Arial"/>
      <family val="2"/>
    </font>
    <font>
      <b/>
      <sz val="20"/>
      <color indexed="17"/>
      <name val="Comic Sans MS"/>
      <family val="4"/>
    </font>
    <font>
      <sz val="20"/>
      <name val="Arial"/>
      <family val="2"/>
    </font>
    <font>
      <b/>
      <sz val="12"/>
      <color indexed="81"/>
      <name val="Comic Sans MS"/>
      <family val="4"/>
    </font>
    <font>
      <sz val="12"/>
      <name val="Arial"/>
      <family val="2"/>
    </font>
    <font>
      <sz val="12"/>
      <color indexed="81"/>
      <name val="Comic Sans MS"/>
      <family val="4"/>
    </font>
    <font>
      <u/>
      <sz val="10"/>
      <color indexed="12"/>
      <name val="Arial"/>
      <family val="2"/>
    </font>
    <font>
      <sz val="10"/>
      <name val="Courier New"/>
      <family val="3"/>
    </font>
    <font>
      <sz val="12"/>
      <name val="Courier New"/>
      <family val="3"/>
    </font>
    <font>
      <sz val="10"/>
      <color indexed="17"/>
      <name val="Arial"/>
      <family val="2"/>
    </font>
    <font>
      <b/>
      <sz val="12"/>
      <color indexed="9"/>
      <name val="Comic Sans MS"/>
      <family val="4"/>
    </font>
    <font>
      <sz val="8"/>
      <color indexed="9"/>
      <name val="Comic Sans MS"/>
      <family val="4"/>
    </font>
    <font>
      <sz val="8"/>
      <name val="Courier New"/>
      <family val="3"/>
    </font>
    <font>
      <sz val="10"/>
      <color indexed="57"/>
      <name val="Arial"/>
      <family val="2"/>
    </font>
    <font>
      <sz val="9"/>
      <name val="Verdana"/>
      <family val="2"/>
    </font>
    <font>
      <sz val="10"/>
      <name val="Comic Sans MS"/>
      <family val="4"/>
    </font>
    <font>
      <b/>
      <sz val="26"/>
      <color indexed="17"/>
      <name val="Comic Sans MS"/>
      <family val="4"/>
    </font>
    <font>
      <u/>
      <sz val="12"/>
      <color rgb="FF00B050"/>
      <name val="Comic Sans MS"/>
      <family val="4"/>
    </font>
    <font>
      <sz val="12"/>
      <color rgb="FF00B050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66">
    <xf numFmtId="0" fontId="0" fillId="0" borderId="0" xfId="0"/>
    <xf numFmtId="0" fontId="1" fillId="0" borderId="0" xfId="0" applyFont="1"/>
    <xf numFmtId="0" fontId="8" fillId="0" borderId="0" xfId="0" applyFont="1" applyProtection="1">
      <protection hidden="1"/>
    </xf>
    <xf numFmtId="0" fontId="9" fillId="0" borderId="0" xfId="0" applyFont="1"/>
    <xf numFmtId="1" fontId="9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14" fontId="7" fillId="0" borderId="0" xfId="0" applyNumberFormat="1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/>
    <xf numFmtId="14" fontId="11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14" fontId="12" fillId="0" borderId="0" xfId="0" applyNumberFormat="1" applyFon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3" fillId="0" borderId="0" xfId="0" applyFont="1" applyAlignment="1">
      <alignment vertical="center"/>
    </xf>
    <xf numFmtId="0" fontId="1" fillId="3" borderId="5" xfId="0" applyFont="1" applyFill="1" applyBorder="1" applyAlignment="1" applyProtection="1">
      <alignment horizontal="center"/>
      <protection locked="0" hidden="1"/>
    </xf>
    <xf numFmtId="0" fontId="1" fillId="3" borderId="6" xfId="0" applyFont="1" applyFill="1" applyBorder="1" applyAlignment="1" applyProtection="1">
      <alignment horizontal="center"/>
      <protection locked="0" hidden="1"/>
    </xf>
    <xf numFmtId="0" fontId="1" fillId="3" borderId="7" xfId="0" applyFont="1" applyFill="1" applyBorder="1" applyAlignment="1" applyProtection="1">
      <alignment horizontal="center"/>
      <protection locked="0" hidden="1"/>
    </xf>
    <xf numFmtId="164" fontId="1" fillId="3" borderId="8" xfId="0" applyNumberFormat="1" applyFont="1" applyFill="1" applyBorder="1" applyAlignment="1" applyProtection="1">
      <alignment horizontal="center"/>
      <protection locked="0" hidden="1"/>
    </xf>
    <xf numFmtId="164" fontId="1" fillId="3" borderId="9" xfId="0" applyNumberFormat="1" applyFont="1" applyFill="1" applyBorder="1" applyAlignment="1" applyProtection="1">
      <alignment horizontal="center"/>
      <protection locked="0" hidden="1"/>
    </xf>
    <xf numFmtId="164" fontId="1" fillId="3" borderId="10" xfId="0" applyNumberFormat="1" applyFont="1" applyFill="1" applyBorder="1" applyAlignment="1" applyProtection="1">
      <alignment horizontal="center"/>
      <protection locked="0" hidden="1"/>
    </xf>
    <xf numFmtId="0" fontId="1" fillId="3" borderId="11" xfId="0" applyFont="1" applyFill="1" applyBorder="1"/>
    <xf numFmtId="0" fontId="1" fillId="3" borderId="12" xfId="0" applyFont="1" applyFill="1" applyBorder="1"/>
    <xf numFmtId="0" fontId="1" fillId="0" borderId="13" xfId="0" applyFont="1" applyBorder="1"/>
    <xf numFmtId="0" fontId="20" fillId="0" borderId="0" xfId="0" applyFont="1" applyAlignment="1">
      <alignment horizontal="center" wrapText="1"/>
    </xf>
    <xf numFmtId="168" fontId="20" fillId="0" borderId="0" xfId="0" applyNumberFormat="1" applyFont="1"/>
    <xf numFmtId="0" fontId="20" fillId="0" borderId="0" xfId="0" applyFont="1" applyAlignment="1">
      <alignment wrapText="1"/>
    </xf>
    <xf numFmtId="168" fontId="20" fillId="0" borderId="0" xfId="0" applyNumberFormat="1" applyFont="1" applyAlignment="1">
      <alignment horizontal="center" wrapText="1"/>
    </xf>
    <xf numFmtId="0" fontId="20" fillId="0" borderId="0" xfId="0" applyFont="1" applyAlignment="1">
      <alignment horizontal="center" textRotation="255" wrapText="1"/>
    </xf>
    <xf numFmtId="0" fontId="21" fillId="0" borderId="0" xfId="0" applyFont="1"/>
    <xf numFmtId="0" fontId="22" fillId="0" borderId="0" xfId="0" applyFont="1" applyAlignment="1">
      <alignment horizontal="center"/>
    </xf>
    <xf numFmtId="0" fontId="17" fillId="0" borderId="0" xfId="0" applyFont="1"/>
    <xf numFmtId="0" fontId="23" fillId="0" borderId="0" xfId="0" applyFont="1" applyProtection="1">
      <protection hidden="1"/>
    </xf>
    <xf numFmtId="1" fontId="24" fillId="0" borderId="0" xfId="0" applyNumberFormat="1" applyFont="1" applyProtection="1">
      <protection hidden="1"/>
    </xf>
    <xf numFmtId="0" fontId="7" fillId="0" borderId="0" xfId="0" applyFont="1"/>
    <xf numFmtId="1" fontId="25" fillId="0" borderId="0" xfId="0" applyNumberFormat="1" applyFont="1"/>
    <xf numFmtId="0" fontId="25" fillId="0" borderId="0" xfId="0" applyFont="1"/>
    <xf numFmtId="167" fontId="25" fillId="0" borderId="0" xfId="0" applyNumberFormat="1" applyFont="1"/>
    <xf numFmtId="166" fontId="25" fillId="0" borderId="0" xfId="0" applyNumberFormat="1" applyFont="1"/>
    <xf numFmtId="0" fontId="25" fillId="0" borderId="0" xfId="0" applyFont="1" applyProtection="1">
      <protection hidden="1"/>
    </xf>
    <xf numFmtId="14" fontId="25" fillId="0" borderId="0" xfId="0" applyNumberFormat="1" applyFont="1" applyProtection="1">
      <protection hidden="1"/>
    </xf>
    <xf numFmtId="165" fontId="26" fillId="0" borderId="0" xfId="0" applyNumberFormat="1" applyFont="1" applyProtection="1">
      <protection hidden="1"/>
    </xf>
    <xf numFmtId="167" fontId="6" fillId="3" borderId="13" xfId="0" applyNumberFormat="1" applyFont="1" applyFill="1" applyBorder="1" applyAlignment="1" applyProtection="1">
      <alignment horizontal="center"/>
      <protection locked="0" hidden="1"/>
    </xf>
    <xf numFmtId="1" fontId="6" fillId="3" borderId="14" xfId="0" applyNumberFormat="1" applyFont="1" applyFill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hidden="1"/>
    </xf>
    <xf numFmtId="0" fontId="1" fillId="0" borderId="15" xfId="0" applyFont="1" applyBorder="1"/>
    <xf numFmtId="0" fontId="6" fillId="3" borderId="13" xfId="0" applyFont="1" applyFill="1" applyBorder="1" applyAlignment="1" applyProtection="1">
      <alignment horizontal="center"/>
      <protection locked="0" hidden="1"/>
    </xf>
    <xf numFmtId="0" fontId="0" fillId="0" borderId="0" xfId="0" applyAlignment="1">
      <alignment horizontal="center" textRotation="255" wrapText="1"/>
    </xf>
    <xf numFmtId="0" fontId="0" fillId="4" borderId="0" xfId="0" applyFill="1"/>
    <xf numFmtId="0" fontId="0" fillId="2" borderId="0" xfId="0" applyFill="1"/>
    <xf numFmtId="0" fontId="0" fillId="2" borderId="13" xfId="0" applyFill="1" applyBorder="1"/>
    <xf numFmtId="0" fontId="27" fillId="2" borderId="13" xfId="0" applyFont="1" applyFill="1" applyBorder="1"/>
    <xf numFmtId="0" fontId="27" fillId="0" borderId="13" xfId="0" applyFont="1" applyBorder="1"/>
    <xf numFmtId="0" fontId="1" fillId="3" borderId="16" xfId="0" applyFont="1" applyFill="1" applyBorder="1" applyAlignment="1" applyProtection="1">
      <alignment horizontal="center"/>
      <protection locked="0" hidden="1"/>
    </xf>
    <xf numFmtId="0" fontId="1" fillId="3" borderId="17" xfId="0" applyFont="1" applyFill="1" applyBorder="1" applyAlignment="1" applyProtection="1">
      <alignment horizontal="center"/>
      <protection locked="0" hidden="1"/>
    </xf>
    <xf numFmtId="0" fontId="1" fillId="3" borderId="2" xfId="0" applyFont="1" applyFill="1" applyBorder="1" applyAlignment="1" applyProtection="1">
      <alignment horizontal="center"/>
      <protection locked="0" hidden="1"/>
    </xf>
    <xf numFmtId="0" fontId="28" fillId="0" borderId="0" xfId="0" applyFont="1"/>
    <xf numFmtId="0" fontId="9" fillId="5" borderId="0" xfId="0" applyFont="1" applyFill="1"/>
    <xf numFmtId="0" fontId="9" fillId="5" borderId="0" xfId="0" applyFont="1" applyFill="1" applyProtection="1">
      <protection hidden="1"/>
    </xf>
    <xf numFmtId="0" fontId="10" fillId="5" borderId="0" xfId="0" applyFont="1" applyFill="1" applyProtection="1">
      <protection hidden="1"/>
    </xf>
    <xf numFmtId="0" fontId="13" fillId="5" borderId="0" xfId="0" applyFont="1" applyFill="1" applyProtection="1">
      <protection hidden="1"/>
    </xf>
    <xf numFmtId="0" fontId="10" fillId="0" borderId="0" xfId="0" applyFont="1"/>
    <xf numFmtId="0" fontId="4" fillId="2" borderId="3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/>
      <protection locked="0" hidden="1"/>
    </xf>
    <xf numFmtId="0" fontId="1" fillId="3" borderId="9" xfId="0" applyFont="1" applyFill="1" applyBorder="1" applyAlignment="1" applyProtection="1">
      <alignment horizontal="center"/>
      <protection locked="0" hidden="1"/>
    </xf>
    <xf numFmtId="0" fontId="1" fillId="3" borderId="10" xfId="0" applyFont="1" applyFill="1" applyBorder="1" applyAlignment="1" applyProtection="1">
      <alignment horizontal="center"/>
      <protection locked="0" hidden="1"/>
    </xf>
    <xf numFmtId="0" fontId="1" fillId="3" borderId="16" xfId="0" applyFont="1" applyFill="1" applyBorder="1" applyAlignment="1" applyProtection="1">
      <alignment wrapText="1"/>
      <protection locked="0" hidden="1"/>
    </xf>
    <xf numFmtId="0" fontId="1" fillId="3" borderId="17" xfId="0" applyFont="1" applyFill="1" applyBorder="1" applyAlignment="1" applyProtection="1">
      <alignment wrapText="1"/>
      <protection locked="0" hidden="1"/>
    </xf>
    <xf numFmtId="0" fontId="1" fillId="3" borderId="2" xfId="0" applyFont="1" applyFill="1" applyBorder="1" applyAlignment="1" applyProtection="1">
      <alignment wrapText="1"/>
      <protection locked="0" hidden="1"/>
    </xf>
    <xf numFmtId="164" fontId="4" fillId="3" borderId="18" xfId="0" applyNumberFormat="1" applyFont="1" applyFill="1" applyBorder="1" applyAlignment="1" applyProtection="1">
      <alignment horizontal="left" vertical="center"/>
      <protection locked="0"/>
    </xf>
    <xf numFmtId="164" fontId="0" fillId="3" borderId="11" xfId="0" applyNumberFormat="1" applyFill="1" applyBorder="1" applyAlignment="1" applyProtection="1">
      <alignment horizontal="left" vertical="center"/>
      <protection locked="0"/>
    </xf>
    <xf numFmtId="164" fontId="0" fillId="0" borderId="11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1" fillId="0" borderId="0" xfId="0" applyFont="1"/>
    <xf numFmtId="0" fontId="6" fillId="3" borderId="13" xfId="0" applyFon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22" fillId="3" borderId="13" xfId="0" applyFont="1" applyFill="1" applyBorder="1" applyProtection="1">
      <protection locked="0"/>
    </xf>
    <xf numFmtId="0" fontId="22" fillId="3" borderId="19" xfId="0" applyFont="1" applyFill="1" applyBorder="1" applyProtection="1">
      <protection locked="0"/>
    </xf>
    <xf numFmtId="0" fontId="1" fillId="0" borderId="20" xfId="0" applyFont="1" applyBorder="1"/>
    <xf numFmtId="0" fontId="0" fillId="0" borderId="21" xfId="0" applyBorder="1"/>
    <xf numFmtId="0" fontId="0" fillId="0" borderId="17" xfId="0" applyBorder="1"/>
    <xf numFmtId="0" fontId="1" fillId="0" borderId="6" xfId="0" applyFont="1" applyBorder="1"/>
    <xf numFmtId="0" fontId="0" fillId="0" borderId="13" xfId="0" applyBorder="1"/>
    <xf numFmtId="0" fontId="1" fillId="0" borderId="13" xfId="0" applyFont="1" applyBorder="1"/>
    <xf numFmtId="0" fontId="6" fillId="3" borderId="13" xfId="0" applyFont="1" applyFill="1" applyBorder="1" applyAlignment="1" applyProtection="1">
      <alignment horizontal="center"/>
      <protection locked="0"/>
    </xf>
    <xf numFmtId="0" fontId="22" fillId="0" borderId="19" xfId="0" applyFont="1" applyBorder="1" applyAlignment="1" applyProtection="1">
      <alignment horizontal="center"/>
      <protection locked="0"/>
    </xf>
    <xf numFmtId="0" fontId="1" fillId="0" borderId="7" xfId="0" applyFont="1" applyBorder="1"/>
    <xf numFmtId="0" fontId="0" fillId="0" borderId="22" xfId="0" applyBorder="1"/>
    <xf numFmtId="0" fontId="1" fillId="3" borderId="25" xfId="0" applyFont="1" applyFill="1" applyBorder="1" applyAlignment="1" applyProtection="1">
      <alignment horizontal="center"/>
      <protection locked="0" hidden="1"/>
    </xf>
    <xf numFmtId="0" fontId="0" fillId="0" borderId="21" xfId="0" applyBorder="1" applyAlignment="1" applyProtection="1">
      <alignment horizontal="center"/>
      <protection locked="0" hidden="1"/>
    </xf>
    <xf numFmtId="0" fontId="0" fillId="0" borderId="17" xfId="0" applyBorder="1" applyAlignment="1" applyProtection="1">
      <alignment horizontal="center"/>
      <protection locked="0" hidden="1"/>
    </xf>
    <xf numFmtId="0" fontId="9" fillId="0" borderId="0" xfId="0" applyFont="1" applyProtection="1">
      <protection hidden="1"/>
    </xf>
    <xf numFmtId="0" fontId="4" fillId="2" borderId="2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0" fillId="0" borderId="12" xfId="0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5" fillId="3" borderId="0" xfId="0" applyNumberFormat="1" applyFon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1" fillId="0" borderId="5" xfId="0" applyFont="1" applyBorder="1"/>
    <xf numFmtId="0" fontId="0" fillId="0" borderId="14" xfId="0" applyBorder="1"/>
    <xf numFmtId="14" fontId="6" fillId="3" borderId="13" xfId="0" applyNumberFormat="1" applyFont="1" applyFill="1" applyBorder="1" applyAlignment="1" applyProtection="1">
      <alignment horizontal="left"/>
      <protection locked="0" hidden="1"/>
    </xf>
    <xf numFmtId="0" fontId="0" fillId="3" borderId="29" xfId="0" applyFill="1" applyBorder="1" applyAlignment="1" applyProtection="1">
      <alignment horizontal="left"/>
      <protection locked="0" hidden="1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1" fillId="0" borderId="14" xfId="0" applyFont="1" applyBorder="1"/>
    <xf numFmtId="0" fontId="6" fillId="3" borderId="14" xfId="0" applyFont="1" applyFill="1" applyBorder="1" applyAlignment="1" applyProtection="1">
      <alignment horizontal="center"/>
      <protection locked="0"/>
    </xf>
    <xf numFmtId="0" fontId="22" fillId="0" borderId="24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6" fillId="3" borderId="13" xfId="0" applyFont="1" applyFill="1" applyBorder="1" applyProtection="1">
      <protection locked="0" hidden="1"/>
    </xf>
    <xf numFmtId="0" fontId="0" fillId="3" borderId="13" xfId="0" applyFill="1" applyBorder="1" applyProtection="1">
      <protection locked="0" hidden="1"/>
    </xf>
    <xf numFmtId="0" fontId="0" fillId="0" borderId="13" xfId="0" applyBorder="1" applyProtection="1">
      <protection locked="0"/>
    </xf>
    <xf numFmtId="0" fontId="0" fillId="0" borderId="19" xfId="0" applyBorder="1" applyProtection="1">
      <protection locked="0"/>
    </xf>
    <xf numFmtId="0" fontId="4" fillId="2" borderId="18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6" fontId="6" fillId="3" borderId="13" xfId="0" applyNumberFormat="1" applyFont="1" applyFill="1" applyBorder="1" applyProtection="1">
      <protection locked="0" hidden="1"/>
    </xf>
    <xf numFmtId="166" fontId="0" fillId="3" borderId="13" xfId="0" applyNumberFormat="1" applyFill="1" applyBorder="1" applyProtection="1">
      <protection locked="0" hidden="1"/>
    </xf>
    <xf numFmtId="166" fontId="30" fillId="3" borderId="13" xfId="1" applyNumberFormat="1" applyFont="1" applyFill="1" applyBorder="1" applyAlignment="1" applyProtection="1">
      <protection locked="0" hidden="1"/>
    </xf>
    <xf numFmtId="166" fontId="31" fillId="3" borderId="13" xfId="0" applyNumberFormat="1" applyFont="1" applyFill="1" applyBorder="1" applyProtection="1">
      <protection locked="0" hidden="1"/>
    </xf>
    <xf numFmtId="0" fontId="31" fillId="0" borderId="13" xfId="0" applyFont="1" applyBorder="1" applyProtection="1">
      <protection locked="0"/>
    </xf>
    <xf numFmtId="0" fontId="31" fillId="0" borderId="19" xfId="0" applyFont="1" applyBorder="1" applyProtection="1">
      <protection locked="0"/>
    </xf>
    <xf numFmtId="0" fontId="1" fillId="0" borderId="15" xfId="0" applyFont="1" applyBorder="1"/>
    <xf numFmtId="0" fontId="0" fillId="0" borderId="1" xfId="0" applyBorder="1"/>
    <xf numFmtId="0" fontId="0" fillId="0" borderId="2" xfId="0" applyBorder="1"/>
    <xf numFmtId="0" fontId="1" fillId="0" borderId="28" xfId="0" applyFont="1" applyBorder="1"/>
    <xf numFmtId="0" fontId="17" fillId="0" borderId="27" xfId="0" applyFont="1" applyBorder="1"/>
    <xf numFmtId="0" fontId="17" fillId="0" borderId="16" xfId="0" applyFont="1" applyBorder="1"/>
    <xf numFmtId="0" fontId="1" fillId="3" borderId="26" xfId="0" applyFont="1" applyFill="1" applyBorder="1" applyAlignment="1" applyProtection="1">
      <alignment horizontal="center"/>
      <protection locked="0" hidden="1"/>
    </xf>
    <xf numFmtId="0" fontId="0" fillId="0" borderId="27" xfId="0" applyBorder="1" applyAlignment="1" applyProtection="1">
      <alignment horizontal="center"/>
      <protection locked="0" hidden="1"/>
    </xf>
    <xf numFmtId="0" fontId="0" fillId="0" borderId="16" xfId="0" applyBorder="1" applyAlignment="1" applyProtection="1">
      <alignment horizontal="center"/>
      <protection locked="0" hidden="1"/>
    </xf>
    <xf numFmtId="0" fontId="1" fillId="3" borderId="18" xfId="0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6" fillId="3" borderId="20" xfId="0" applyFont="1" applyFill="1" applyBorder="1" applyProtection="1">
      <protection locked="0" hidden="1"/>
    </xf>
    <xf numFmtId="0" fontId="6" fillId="3" borderId="21" xfId="0" applyFont="1" applyFill="1" applyBorder="1" applyProtection="1">
      <protection locked="0" hidden="1"/>
    </xf>
    <xf numFmtId="0" fontId="6" fillId="3" borderId="32" xfId="0" applyFont="1" applyFill="1" applyBorder="1" applyProtection="1">
      <protection locked="0" hidden="1"/>
    </xf>
    <xf numFmtId="0" fontId="1" fillId="3" borderId="31" xfId="0" applyFont="1" applyFill="1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center"/>
      <protection locked="0" hidden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165" fontId="4" fillId="3" borderId="18" xfId="0" applyNumberFormat="1" applyFont="1" applyFill="1" applyBorder="1" applyAlignment="1" applyProtection="1">
      <alignment horizontal="left"/>
      <protection locked="0" hidden="1"/>
    </xf>
    <xf numFmtId="165" fontId="0" fillId="3" borderId="11" xfId="0" applyNumberFormat="1" applyFill="1" applyBorder="1" applyAlignment="1" applyProtection="1">
      <alignment horizontal="left"/>
      <protection locked="0" hidden="1"/>
    </xf>
    <xf numFmtId="0" fontId="0" fillId="0" borderId="21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166" fontId="19" fillId="3" borderId="13" xfId="1" applyNumberFormat="1" applyFill="1" applyBorder="1" applyAlignment="1" applyProtection="1">
      <protection locked="0" hidden="1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133350</xdr:rowOff>
    </xdr:from>
    <xdr:to>
      <xdr:col>1</xdr:col>
      <xdr:colOff>1057275</xdr:colOff>
      <xdr:row>1</xdr:row>
      <xdr:rowOff>866775</xdr:rowOff>
    </xdr:to>
    <xdr:pic>
      <xdr:nvPicPr>
        <xdr:cNvPr id="1257" name="Picture 1">
          <a:extLst>
            <a:ext uri="{FF2B5EF4-FFF2-40B4-BE49-F238E27FC236}">
              <a16:creationId xmlns:a16="http://schemas.microsoft.com/office/drawing/2014/main" id="{C514B75E-52CD-8582-71FD-FAAFB2B7C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33350"/>
          <a:ext cx="11620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1181100</xdr:colOff>
      <xdr:row>0</xdr:row>
      <xdr:rowOff>66675</xdr:rowOff>
    </xdr:from>
    <xdr:to>
      <xdr:col>6</xdr:col>
      <xdr:colOff>1038225</xdr:colOff>
      <xdr:row>1</xdr:row>
      <xdr:rowOff>771525</xdr:rowOff>
    </xdr:to>
    <xdr:pic>
      <xdr:nvPicPr>
        <xdr:cNvPr id="1258" name="Picture 4" descr="LOGO1">
          <a:extLst>
            <a:ext uri="{FF2B5EF4-FFF2-40B4-BE49-F238E27FC236}">
              <a16:creationId xmlns:a16="http://schemas.microsoft.com/office/drawing/2014/main" id="{17EA1640-D736-CCD7-530F-6F5425210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6675"/>
          <a:ext cx="11811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1</xdr:col>
      <xdr:colOff>866775</xdr:colOff>
      <xdr:row>1</xdr:row>
      <xdr:rowOff>752475</xdr:rowOff>
    </xdr:to>
    <xdr:pic>
      <xdr:nvPicPr>
        <xdr:cNvPr id="3181" name="Picture 1" descr="LOGO1">
          <a:extLst>
            <a:ext uri="{FF2B5EF4-FFF2-40B4-BE49-F238E27FC236}">
              <a16:creationId xmlns:a16="http://schemas.microsoft.com/office/drawing/2014/main" id="{32825374-83A6-8AC9-5E7C-3D0D4FB4B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11811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1181100</xdr:colOff>
      <xdr:row>0</xdr:row>
      <xdr:rowOff>66675</xdr:rowOff>
    </xdr:from>
    <xdr:to>
      <xdr:col>6</xdr:col>
      <xdr:colOff>1038225</xdr:colOff>
      <xdr:row>1</xdr:row>
      <xdr:rowOff>771525</xdr:rowOff>
    </xdr:to>
    <xdr:pic>
      <xdr:nvPicPr>
        <xdr:cNvPr id="3182" name="Picture 4" descr="LOGO1">
          <a:extLst>
            <a:ext uri="{FF2B5EF4-FFF2-40B4-BE49-F238E27FC236}">
              <a16:creationId xmlns:a16="http://schemas.microsoft.com/office/drawing/2014/main" id="{8E46370C-4229-88C9-29E5-308DC03AC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6675"/>
          <a:ext cx="11811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28575</xdr:rowOff>
    </xdr:from>
    <xdr:to>
      <xdr:col>1</xdr:col>
      <xdr:colOff>857250</xdr:colOff>
      <xdr:row>1</xdr:row>
      <xdr:rowOff>752475</xdr:rowOff>
    </xdr:to>
    <xdr:pic>
      <xdr:nvPicPr>
        <xdr:cNvPr id="3183" name="Picture 1">
          <a:extLst>
            <a:ext uri="{FF2B5EF4-FFF2-40B4-BE49-F238E27FC236}">
              <a16:creationId xmlns:a16="http://schemas.microsoft.com/office/drawing/2014/main" id="{6F76D981-F2ED-15D1-219F-7304F9567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11620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1181100</xdr:colOff>
      <xdr:row>0</xdr:row>
      <xdr:rowOff>66675</xdr:rowOff>
    </xdr:from>
    <xdr:to>
      <xdr:col>6</xdr:col>
      <xdr:colOff>1038225</xdr:colOff>
      <xdr:row>1</xdr:row>
      <xdr:rowOff>771525</xdr:rowOff>
    </xdr:to>
    <xdr:pic>
      <xdr:nvPicPr>
        <xdr:cNvPr id="3184" name="Picture 4" descr="LOGO1">
          <a:extLst>
            <a:ext uri="{FF2B5EF4-FFF2-40B4-BE49-F238E27FC236}">
              <a16:creationId xmlns:a16="http://schemas.microsoft.com/office/drawing/2014/main" id="{ED21970D-8672-9712-5F67-E4DEA711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6675"/>
          <a:ext cx="11811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1</xdr:col>
      <xdr:colOff>866775</xdr:colOff>
      <xdr:row>1</xdr:row>
      <xdr:rowOff>752475</xdr:rowOff>
    </xdr:to>
    <xdr:pic>
      <xdr:nvPicPr>
        <xdr:cNvPr id="2" name="Picture 1" descr="LOGO1">
          <a:extLst>
            <a:ext uri="{FF2B5EF4-FFF2-40B4-BE49-F238E27FC236}">
              <a16:creationId xmlns:a16="http://schemas.microsoft.com/office/drawing/2014/main" id="{3BCA3ACF-F6E9-4184-8477-FA97A1F1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11811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1181100</xdr:colOff>
      <xdr:row>0</xdr:row>
      <xdr:rowOff>66675</xdr:rowOff>
    </xdr:from>
    <xdr:to>
      <xdr:col>6</xdr:col>
      <xdr:colOff>1038225</xdr:colOff>
      <xdr:row>1</xdr:row>
      <xdr:rowOff>771525</xdr:rowOff>
    </xdr:to>
    <xdr:pic>
      <xdr:nvPicPr>
        <xdr:cNvPr id="3" name="Picture 4" descr="LOGO1">
          <a:extLst>
            <a:ext uri="{FF2B5EF4-FFF2-40B4-BE49-F238E27FC236}">
              <a16:creationId xmlns:a16="http://schemas.microsoft.com/office/drawing/2014/main" id="{8DA29148-8E20-4FC2-9F24-93D33327A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66675"/>
          <a:ext cx="11811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28575</xdr:rowOff>
    </xdr:from>
    <xdr:to>
      <xdr:col>1</xdr:col>
      <xdr:colOff>857250</xdr:colOff>
      <xdr:row>1</xdr:row>
      <xdr:rowOff>752475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EABBCAF-15D8-4F36-BDDF-6E6EA1EA2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11620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1181100</xdr:colOff>
      <xdr:row>0</xdr:row>
      <xdr:rowOff>66675</xdr:rowOff>
    </xdr:from>
    <xdr:to>
      <xdr:col>6</xdr:col>
      <xdr:colOff>1038225</xdr:colOff>
      <xdr:row>1</xdr:row>
      <xdr:rowOff>771525</xdr:rowOff>
    </xdr:to>
    <xdr:pic>
      <xdr:nvPicPr>
        <xdr:cNvPr id="5" name="Picture 4" descr="LOGO1">
          <a:extLst>
            <a:ext uri="{FF2B5EF4-FFF2-40B4-BE49-F238E27FC236}">
              <a16:creationId xmlns:a16="http://schemas.microsoft.com/office/drawing/2014/main" id="{33AB288B-4C48-48DC-8FCF-F56627272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66675"/>
          <a:ext cx="11811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1</xdr:col>
      <xdr:colOff>866775</xdr:colOff>
      <xdr:row>1</xdr:row>
      <xdr:rowOff>752475</xdr:rowOff>
    </xdr:to>
    <xdr:pic>
      <xdr:nvPicPr>
        <xdr:cNvPr id="2" name="Picture 1" descr="LOGO1">
          <a:extLst>
            <a:ext uri="{FF2B5EF4-FFF2-40B4-BE49-F238E27FC236}">
              <a16:creationId xmlns:a16="http://schemas.microsoft.com/office/drawing/2014/main" id="{04C44FC0-9AB4-4AA3-B68F-950EBD011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11811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1181100</xdr:colOff>
      <xdr:row>0</xdr:row>
      <xdr:rowOff>66675</xdr:rowOff>
    </xdr:from>
    <xdr:to>
      <xdr:col>6</xdr:col>
      <xdr:colOff>1038225</xdr:colOff>
      <xdr:row>1</xdr:row>
      <xdr:rowOff>771525</xdr:rowOff>
    </xdr:to>
    <xdr:pic>
      <xdr:nvPicPr>
        <xdr:cNvPr id="3" name="Picture 4" descr="LOGO1">
          <a:extLst>
            <a:ext uri="{FF2B5EF4-FFF2-40B4-BE49-F238E27FC236}">
              <a16:creationId xmlns:a16="http://schemas.microsoft.com/office/drawing/2014/main" id="{BBE69AD4-140D-4104-A5F2-6EA3DE288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66675"/>
          <a:ext cx="11811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28575</xdr:rowOff>
    </xdr:from>
    <xdr:to>
      <xdr:col>1</xdr:col>
      <xdr:colOff>857250</xdr:colOff>
      <xdr:row>1</xdr:row>
      <xdr:rowOff>752475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A9BD849-1FB4-47B4-AF91-E1452BC6F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11620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1181100</xdr:colOff>
      <xdr:row>0</xdr:row>
      <xdr:rowOff>66675</xdr:rowOff>
    </xdr:from>
    <xdr:to>
      <xdr:col>6</xdr:col>
      <xdr:colOff>1038225</xdr:colOff>
      <xdr:row>1</xdr:row>
      <xdr:rowOff>771525</xdr:rowOff>
    </xdr:to>
    <xdr:pic>
      <xdr:nvPicPr>
        <xdr:cNvPr id="5" name="Picture 4" descr="LOGO1">
          <a:extLst>
            <a:ext uri="{FF2B5EF4-FFF2-40B4-BE49-F238E27FC236}">
              <a16:creationId xmlns:a16="http://schemas.microsoft.com/office/drawing/2014/main" id="{D30AFC25-F940-4EDC-8A70-3B4E201C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66675"/>
          <a:ext cx="11811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1</xdr:col>
      <xdr:colOff>866775</xdr:colOff>
      <xdr:row>1</xdr:row>
      <xdr:rowOff>752475</xdr:rowOff>
    </xdr:to>
    <xdr:pic>
      <xdr:nvPicPr>
        <xdr:cNvPr id="2" name="Picture 1" descr="LOGO1">
          <a:extLst>
            <a:ext uri="{FF2B5EF4-FFF2-40B4-BE49-F238E27FC236}">
              <a16:creationId xmlns:a16="http://schemas.microsoft.com/office/drawing/2014/main" id="{D6C9E7AE-D281-4A83-B135-F53B37C89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11811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1181100</xdr:colOff>
      <xdr:row>0</xdr:row>
      <xdr:rowOff>66675</xdr:rowOff>
    </xdr:from>
    <xdr:to>
      <xdr:col>6</xdr:col>
      <xdr:colOff>1038225</xdr:colOff>
      <xdr:row>1</xdr:row>
      <xdr:rowOff>771525</xdr:rowOff>
    </xdr:to>
    <xdr:pic>
      <xdr:nvPicPr>
        <xdr:cNvPr id="3" name="Picture 4" descr="LOGO1">
          <a:extLst>
            <a:ext uri="{FF2B5EF4-FFF2-40B4-BE49-F238E27FC236}">
              <a16:creationId xmlns:a16="http://schemas.microsoft.com/office/drawing/2014/main" id="{E4C6154C-6E4A-4CE7-A969-C3181AFB9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66675"/>
          <a:ext cx="11811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28575</xdr:rowOff>
    </xdr:from>
    <xdr:to>
      <xdr:col>1</xdr:col>
      <xdr:colOff>857250</xdr:colOff>
      <xdr:row>1</xdr:row>
      <xdr:rowOff>752475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600574E-E6F6-4ADC-85F7-CB1A2E9D7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11620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1181100</xdr:colOff>
      <xdr:row>0</xdr:row>
      <xdr:rowOff>66675</xdr:rowOff>
    </xdr:from>
    <xdr:to>
      <xdr:col>6</xdr:col>
      <xdr:colOff>1038225</xdr:colOff>
      <xdr:row>1</xdr:row>
      <xdr:rowOff>771525</xdr:rowOff>
    </xdr:to>
    <xdr:pic>
      <xdr:nvPicPr>
        <xdr:cNvPr id="5" name="Picture 4" descr="LOGO1">
          <a:extLst>
            <a:ext uri="{FF2B5EF4-FFF2-40B4-BE49-F238E27FC236}">
              <a16:creationId xmlns:a16="http://schemas.microsoft.com/office/drawing/2014/main" id="{AF4A040E-0C86-4013-97EB-07E7B61D3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66675"/>
          <a:ext cx="11811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BD59A-73F9-486C-8FD3-436DCF459100}">
  <sheetPr>
    <tabColor rgb="FF00B050"/>
  </sheetPr>
  <dimension ref="A1:AQ56"/>
  <sheetViews>
    <sheetView tabSelected="1" topLeftCell="A4" workbookViewId="0">
      <selection activeCell="C17" sqref="C17:E17"/>
    </sheetView>
  </sheetViews>
  <sheetFormatPr defaultColWidth="9.109375" defaultRowHeight="18.600000000000001" x14ac:dyDescent="0.45"/>
  <cols>
    <col min="1" max="1" width="5.6640625" style="1" customWidth="1"/>
    <col min="2" max="2" width="21.6640625" style="1" customWidth="1"/>
    <col min="3" max="3" width="16.109375" style="1" customWidth="1"/>
    <col min="4" max="4" width="15.109375" style="1" customWidth="1"/>
    <col min="5" max="5" width="16.6640625" style="1" customWidth="1"/>
    <col min="6" max="6" width="19.88671875" style="1" customWidth="1"/>
    <col min="7" max="7" width="16.5546875" style="1" customWidth="1"/>
    <col min="8" max="8" width="5.44140625" style="1" customWidth="1"/>
    <col min="9" max="9" width="6" style="1" customWidth="1"/>
    <col min="10" max="10" width="11.5546875" style="3" hidden="1" customWidth="1"/>
    <col min="11" max="11" width="9.109375" style="5" hidden="1" customWidth="1"/>
    <col min="12" max="12" width="26.6640625" style="5" hidden="1" customWidth="1"/>
    <col min="13" max="13" width="26.6640625" style="21" hidden="1" customWidth="1"/>
    <col min="14" max="14" width="9.109375" style="5" hidden="1" customWidth="1"/>
    <col min="15" max="15" width="19.5546875" style="5" hidden="1" customWidth="1"/>
    <col min="16" max="16" width="34.44140625" style="3" hidden="1" customWidth="1"/>
    <col min="17" max="17" width="11.5546875" style="3" hidden="1" customWidth="1"/>
    <col min="18" max="25" width="9.109375" style="1" hidden="1" customWidth="1"/>
    <col min="26" max="43" width="9.109375" style="1" customWidth="1"/>
    <col min="44" max="16384" width="9.109375" style="1"/>
  </cols>
  <sheetData>
    <row r="1" spans="1:19" ht="36" customHeight="1" x14ac:dyDescent="0.6">
      <c r="A1" s="8">
        <f>'Inschrijving VHGS'!O4</f>
        <v>1</v>
      </c>
      <c r="B1" s="8">
        <f>'Inschrijving VHGS'!O5</f>
        <v>46132</v>
      </c>
      <c r="C1" s="111" t="s">
        <v>8</v>
      </c>
      <c r="D1" s="112"/>
      <c r="E1" s="112"/>
      <c r="F1" s="112"/>
      <c r="J1" s="70"/>
      <c r="K1" s="71"/>
      <c r="L1" s="72" t="s">
        <v>57</v>
      </c>
      <c r="M1" s="73" t="s">
        <v>58</v>
      </c>
      <c r="N1" s="72" t="s">
        <v>36</v>
      </c>
      <c r="O1" s="72" t="s">
        <v>42</v>
      </c>
      <c r="P1" s="70"/>
      <c r="Q1" s="1" t="s">
        <v>211</v>
      </c>
      <c r="R1" s="61" t="s">
        <v>117</v>
      </c>
      <c r="S1" s="61" t="s">
        <v>118</v>
      </c>
    </row>
    <row r="2" spans="1:19" s="23" customFormat="1" ht="99.9" customHeight="1" x14ac:dyDescent="0.4">
      <c r="C2" s="124" t="s">
        <v>266</v>
      </c>
      <c r="D2" s="125"/>
      <c r="E2" s="125"/>
      <c r="F2" s="125"/>
      <c r="J2" s="24"/>
      <c r="K2" s="25"/>
      <c r="L2" s="26" t="s">
        <v>27</v>
      </c>
      <c r="M2" s="27" t="s">
        <v>95</v>
      </c>
      <c r="N2" s="26" t="s">
        <v>38</v>
      </c>
      <c r="O2" s="26" t="s">
        <v>43</v>
      </c>
      <c r="P2" s="24"/>
      <c r="Q2" s="23" t="s">
        <v>204</v>
      </c>
      <c r="R2" s="62" t="s">
        <v>119</v>
      </c>
      <c r="S2" s="63" t="s">
        <v>120</v>
      </c>
    </row>
    <row r="3" spans="1:19" ht="9" customHeight="1" x14ac:dyDescent="0.45">
      <c r="L3" s="6" t="s">
        <v>16</v>
      </c>
      <c r="M3" s="22" t="s">
        <v>61</v>
      </c>
      <c r="N3" s="6" t="s">
        <v>39</v>
      </c>
      <c r="O3" s="6" t="s">
        <v>44</v>
      </c>
      <c r="Q3" s="1" t="s">
        <v>205</v>
      </c>
      <c r="R3" s="74" t="s">
        <v>250</v>
      </c>
      <c r="S3" s="63" t="s">
        <v>249</v>
      </c>
    </row>
    <row r="4" spans="1:19" ht="25.2" x14ac:dyDescent="0.6">
      <c r="A4" s="9"/>
      <c r="C4" s="111" t="s">
        <v>54</v>
      </c>
      <c r="D4" s="112"/>
      <c r="E4" s="113">
        <v>46224</v>
      </c>
      <c r="F4" s="114"/>
      <c r="L4" s="6" t="s">
        <v>14</v>
      </c>
      <c r="M4" s="22" t="s">
        <v>60</v>
      </c>
      <c r="N4" s="6" t="s">
        <v>40</v>
      </c>
      <c r="O4" s="19">
        <v>1</v>
      </c>
      <c r="Q4" s="1" t="s">
        <v>206</v>
      </c>
      <c r="R4" s="62" t="s">
        <v>130</v>
      </c>
      <c r="S4" s="63" t="s">
        <v>131</v>
      </c>
    </row>
    <row r="5" spans="1:19" x14ac:dyDescent="0.45">
      <c r="L5" s="6" t="s">
        <v>28</v>
      </c>
      <c r="M5" s="22" t="s">
        <v>82</v>
      </c>
      <c r="N5" s="6" t="s">
        <v>41</v>
      </c>
      <c r="O5" s="17">
        <f>O14-92</f>
        <v>46132</v>
      </c>
      <c r="Q5" s="1" t="s">
        <v>207</v>
      </c>
      <c r="R5" s="62" t="s">
        <v>132</v>
      </c>
      <c r="S5" s="63" t="s">
        <v>133</v>
      </c>
    </row>
    <row r="6" spans="1:19" x14ac:dyDescent="0.45">
      <c r="A6" s="87" t="s">
        <v>260</v>
      </c>
      <c r="B6" s="87"/>
      <c r="C6" s="87"/>
      <c r="D6" s="87"/>
      <c r="E6" s="87"/>
      <c r="F6" s="87"/>
      <c r="G6" s="87"/>
      <c r="L6" s="6" t="s">
        <v>12</v>
      </c>
      <c r="M6" s="22" t="s">
        <v>83</v>
      </c>
      <c r="N6" s="6"/>
      <c r="O6" s="6" t="s">
        <v>45</v>
      </c>
      <c r="Q6" s="1" t="s">
        <v>208</v>
      </c>
      <c r="R6" s="62" t="s">
        <v>143</v>
      </c>
      <c r="S6" s="63" t="s">
        <v>144</v>
      </c>
    </row>
    <row r="7" spans="1:19" x14ac:dyDescent="0.45">
      <c r="A7" s="87" t="s">
        <v>261</v>
      </c>
      <c r="B7" s="87"/>
      <c r="C7" s="87"/>
      <c r="D7" s="87"/>
      <c r="E7" s="87"/>
      <c r="F7" s="87"/>
      <c r="G7" s="87"/>
      <c r="L7" s="6" t="s">
        <v>29</v>
      </c>
      <c r="M7" s="22" t="s">
        <v>62</v>
      </c>
      <c r="N7" s="6"/>
      <c r="O7" s="17">
        <f>O14+1</f>
        <v>46225</v>
      </c>
      <c r="Q7" s="1" t="s">
        <v>209</v>
      </c>
      <c r="R7" s="62" t="s">
        <v>152</v>
      </c>
      <c r="S7" s="63" t="s">
        <v>153</v>
      </c>
    </row>
    <row r="8" spans="1:19" ht="19.2" thickBot="1" x14ac:dyDescent="0.5">
      <c r="L8" s="6" t="s">
        <v>33</v>
      </c>
      <c r="M8" s="22" t="s">
        <v>84</v>
      </c>
      <c r="N8" s="6"/>
      <c r="O8" s="17">
        <f>O7+1095</f>
        <v>47320</v>
      </c>
      <c r="Q8" s="1" t="s">
        <v>210</v>
      </c>
      <c r="R8" s="62" t="s">
        <v>192</v>
      </c>
      <c r="S8" s="63" t="s">
        <v>193</v>
      </c>
    </row>
    <row r="9" spans="1:19" x14ac:dyDescent="0.45">
      <c r="A9" s="115" t="s">
        <v>264</v>
      </c>
      <c r="B9" s="116"/>
      <c r="C9" s="56"/>
      <c r="D9" s="121" t="s">
        <v>100</v>
      </c>
      <c r="E9" s="116"/>
      <c r="F9" s="122"/>
      <c r="G9" s="123"/>
      <c r="I9" s="43"/>
      <c r="L9" s="6" t="s">
        <v>21</v>
      </c>
      <c r="M9" s="22" t="s">
        <v>63</v>
      </c>
      <c r="N9" s="6"/>
      <c r="O9" s="18" t="s">
        <v>49</v>
      </c>
      <c r="Q9" s="1" t="s">
        <v>212</v>
      </c>
      <c r="R9" s="62" t="s">
        <v>200</v>
      </c>
      <c r="S9" s="63" t="s">
        <v>201</v>
      </c>
    </row>
    <row r="10" spans="1:19" x14ac:dyDescent="0.45">
      <c r="A10" s="96" t="s">
        <v>112</v>
      </c>
      <c r="B10" s="97"/>
      <c r="C10" s="59"/>
      <c r="D10" s="98" t="s">
        <v>111</v>
      </c>
      <c r="E10" s="97"/>
      <c r="F10" s="99"/>
      <c r="G10" s="100"/>
      <c r="I10" s="43"/>
      <c r="L10" s="6" t="s">
        <v>19</v>
      </c>
      <c r="M10" s="22" t="s">
        <v>64</v>
      </c>
      <c r="N10" s="6"/>
      <c r="O10" s="19">
        <v>39142</v>
      </c>
      <c r="Q10" s="1" t="s">
        <v>213</v>
      </c>
      <c r="R10" s="62" t="s">
        <v>127</v>
      </c>
      <c r="S10" s="63" t="s">
        <v>128</v>
      </c>
    </row>
    <row r="11" spans="1:19" x14ac:dyDescent="0.45">
      <c r="A11" s="96" t="s">
        <v>0</v>
      </c>
      <c r="B11" s="97"/>
      <c r="C11" s="88"/>
      <c r="D11" s="89"/>
      <c r="E11" s="89"/>
      <c r="F11" s="89"/>
      <c r="G11" s="90"/>
      <c r="I11" s="43"/>
      <c r="L11" s="6" t="s">
        <v>22</v>
      </c>
      <c r="M11" s="21" t="s">
        <v>59</v>
      </c>
      <c r="N11" s="6"/>
      <c r="O11" s="17">
        <f>O14-10</f>
        <v>46214</v>
      </c>
      <c r="Q11" s="1" t="s">
        <v>214</v>
      </c>
      <c r="R11" s="62" t="s">
        <v>251</v>
      </c>
      <c r="S11" s="63" t="s">
        <v>129</v>
      </c>
    </row>
    <row r="12" spans="1:19" x14ac:dyDescent="0.45">
      <c r="A12" s="96" t="s">
        <v>1</v>
      </c>
      <c r="B12" s="97"/>
      <c r="C12" s="88"/>
      <c r="D12" s="89"/>
      <c r="E12" s="89"/>
      <c r="F12" s="89"/>
      <c r="G12" s="90"/>
      <c r="I12" s="43"/>
      <c r="L12" s="6" t="s">
        <v>23</v>
      </c>
      <c r="M12" s="22" t="s">
        <v>85</v>
      </c>
      <c r="N12" s="6"/>
      <c r="O12" s="6"/>
      <c r="Q12" s="1" t="s">
        <v>215</v>
      </c>
      <c r="R12" s="62" t="s">
        <v>252</v>
      </c>
      <c r="S12" s="63" t="s">
        <v>142</v>
      </c>
    </row>
    <row r="13" spans="1:19" x14ac:dyDescent="0.45">
      <c r="A13" s="96" t="s">
        <v>46</v>
      </c>
      <c r="B13" s="97"/>
      <c r="C13" s="55"/>
      <c r="D13" s="36" t="s">
        <v>47</v>
      </c>
      <c r="E13" s="88"/>
      <c r="F13" s="91"/>
      <c r="G13" s="92"/>
      <c r="I13" s="43"/>
      <c r="L13" s="6" t="s">
        <v>15</v>
      </c>
      <c r="M13" s="22" t="s">
        <v>65</v>
      </c>
      <c r="N13" s="6"/>
      <c r="O13" s="18" t="s">
        <v>50</v>
      </c>
      <c r="Q13" s="1" t="s">
        <v>216</v>
      </c>
      <c r="R13" s="62" t="s">
        <v>253</v>
      </c>
      <c r="S13" s="63" t="s">
        <v>147</v>
      </c>
    </row>
    <row r="14" spans="1:19" x14ac:dyDescent="0.45">
      <c r="A14" s="96" t="s">
        <v>268</v>
      </c>
      <c r="B14" s="97"/>
      <c r="C14" s="126"/>
      <c r="D14" s="127"/>
      <c r="E14" s="127"/>
      <c r="F14" s="128"/>
      <c r="G14" s="129"/>
      <c r="I14"/>
      <c r="L14" s="6" t="s">
        <v>24</v>
      </c>
      <c r="M14" s="22" t="s">
        <v>66</v>
      </c>
      <c r="N14" s="6"/>
      <c r="O14" s="17">
        <f>E4</f>
        <v>46224</v>
      </c>
      <c r="Q14" s="1" t="s">
        <v>217</v>
      </c>
      <c r="R14" s="62" t="s">
        <v>254</v>
      </c>
      <c r="S14" s="63" t="s">
        <v>162</v>
      </c>
    </row>
    <row r="15" spans="1:19" x14ac:dyDescent="0.45">
      <c r="A15" s="96" t="s">
        <v>97</v>
      </c>
      <c r="B15" s="97"/>
      <c r="C15" s="133"/>
      <c r="D15" s="134"/>
      <c r="E15" s="134"/>
      <c r="F15" s="128"/>
      <c r="G15" s="129"/>
      <c r="I15"/>
      <c r="L15" s="6" t="s">
        <v>30</v>
      </c>
      <c r="M15" s="22" t="s">
        <v>86</v>
      </c>
      <c r="N15" s="6"/>
      <c r="O15" s="3" t="s">
        <v>55</v>
      </c>
      <c r="Q15" s="1" t="s">
        <v>218</v>
      </c>
      <c r="R15" s="62" t="s">
        <v>255</v>
      </c>
      <c r="S15" s="63" t="s">
        <v>169</v>
      </c>
    </row>
    <row r="16" spans="1:19" x14ac:dyDescent="0.45">
      <c r="A16" s="96" t="s">
        <v>3</v>
      </c>
      <c r="B16" s="97"/>
      <c r="C16" s="135"/>
      <c r="D16" s="136"/>
      <c r="E16" s="136"/>
      <c r="F16" s="137"/>
      <c r="G16" s="138"/>
      <c r="I16"/>
      <c r="L16" s="6" t="s">
        <v>35</v>
      </c>
      <c r="M16" s="22" t="s">
        <v>87</v>
      </c>
      <c r="N16" s="6"/>
      <c r="O16" s="20" t="s">
        <v>51</v>
      </c>
      <c r="Q16" s="1" t="s">
        <v>219</v>
      </c>
      <c r="R16" s="62" t="s">
        <v>256</v>
      </c>
      <c r="S16" s="63" t="s">
        <v>180</v>
      </c>
    </row>
    <row r="17" spans="1:19" x14ac:dyDescent="0.45">
      <c r="A17" s="96" t="s">
        <v>99</v>
      </c>
      <c r="B17" s="97"/>
      <c r="C17" s="151"/>
      <c r="D17" s="152"/>
      <c r="E17" s="153"/>
      <c r="F17" s="36" t="s">
        <v>263</v>
      </c>
      <c r="G17" s="55"/>
      <c r="I17"/>
      <c r="L17" s="6" t="s">
        <v>31</v>
      </c>
      <c r="M17" s="22" t="s">
        <v>67</v>
      </c>
      <c r="N17" s="6"/>
      <c r="O17" s="6"/>
      <c r="Q17" s="1" t="s">
        <v>220</v>
      </c>
      <c r="R17" s="62" t="s">
        <v>257</v>
      </c>
      <c r="S17" s="63" t="s">
        <v>185</v>
      </c>
    </row>
    <row r="18" spans="1:19" x14ac:dyDescent="0.45">
      <c r="A18" s="96" t="str">
        <f>IF(E4=O19," Certificaat geldig tot :","")</f>
        <v/>
      </c>
      <c r="B18" s="97"/>
      <c r="C18" s="117"/>
      <c r="D18" s="118"/>
      <c r="E18" s="118"/>
      <c r="F18" s="119"/>
      <c r="G18" s="120"/>
      <c r="I18"/>
      <c r="L18" s="6" t="s">
        <v>20</v>
      </c>
      <c r="M18" s="22" t="s">
        <v>68</v>
      </c>
      <c r="N18" s="6"/>
      <c r="O18" s="6">
        <f>IF(O14=O19,1,2)</f>
        <v>2</v>
      </c>
      <c r="Q18" s="1" t="s">
        <v>221</v>
      </c>
      <c r="R18" s="62" t="s">
        <v>259</v>
      </c>
      <c r="S18" s="64" t="s">
        <v>189</v>
      </c>
    </row>
    <row r="19" spans="1:19" ht="19.2" thickBot="1" x14ac:dyDescent="0.5">
      <c r="A19" s="101" t="s">
        <v>267</v>
      </c>
      <c r="B19" s="102"/>
      <c r="C19" s="57">
        <f>75-D51-'Bijkomend ras (2)'!D51-'Bijkomend ras (3)'!D51-'Bijkomend ras (4)'!D51-'Bijkomend ras (5)'!D51</f>
        <v>0</v>
      </c>
      <c r="D19" s="58"/>
      <c r="E19" s="10"/>
      <c r="F19" s="10"/>
      <c r="G19" s="11"/>
      <c r="L19" s="6" t="s">
        <v>109</v>
      </c>
      <c r="M19" s="22" t="s">
        <v>88</v>
      </c>
      <c r="N19" s="6"/>
      <c r="O19" s="54" t="s">
        <v>56</v>
      </c>
      <c r="Q19" s="1"/>
      <c r="R19" s="62" t="s">
        <v>258</v>
      </c>
      <c r="S19" s="63" t="s">
        <v>202</v>
      </c>
    </row>
    <row r="20" spans="1:19" ht="18" customHeight="1" x14ac:dyDescent="0.45">
      <c r="L20" s="6" t="s">
        <v>11</v>
      </c>
      <c r="M20" s="22" t="s">
        <v>69</v>
      </c>
      <c r="N20" s="6"/>
      <c r="O20" s="54" t="s">
        <v>56</v>
      </c>
      <c r="Q20" s="1"/>
      <c r="R20" s="62" t="s">
        <v>203</v>
      </c>
      <c r="S20" s="65" t="s">
        <v>59</v>
      </c>
    </row>
    <row r="21" spans="1:19" x14ac:dyDescent="0.45">
      <c r="A21" s="87" t="s">
        <v>116</v>
      </c>
      <c r="B21" s="87"/>
      <c r="C21" s="87"/>
      <c r="D21" s="87"/>
      <c r="E21" s="87"/>
      <c r="F21" s="87"/>
      <c r="G21" s="87"/>
      <c r="L21" s="6" t="s">
        <v>26</v>
      </c>
      <c r="M21" s="22" t="s">
        <v>89</v>
      </c>
      <c r="N21" s="6"/>
      <c r="O21" s="6"/>
      <c r="Q21" s="1"/>
      <c r="R21" s="62" t="s">
        <v>121</v>
      </c>
      <c r="S21" s="63" t="s">
        <v>122</v>
      </c>
    </row>
    <row r="22" spans="1:19" ht="6" customHeight="1" x14ac:dyDescent="0.45">
      <c r="L22" s="6" t="s">
        <v>34</v>
      </c>
      <c r="M22" s="22" t="s">
        <v>90</v>
      </c>
      <c r="N22" s="6"/>
      <c r="O22" s="6"/>
      <c r="Q22" s="1"/>
      <c r="R22" s="62" t="s">
        <v>123</v>
      </c>
      <c r="S22" s="63" t="s">
        <v>124</v>
      </c>
    </row>
    <row r="23" spans="1:19" hidden="1" x14ac:dyDescent="0.45">
      <c r="A23" s="28"/>
      <c r="B23" s="142" t="str">
        <f>IF(E4=O19,"Copie van mijn CAE- of zwoegervrij attest in bijlage","")</f>
        <v/>
      </c>
      <c r="C23" s="143"/>
      <c r="D23" s="143"/>
      <c r="E23" s="143"/>
      <c r="F23" s="143"/>
      <c r="G23" s="144"/>
      <c r="I23" s="44"/>
      <c r="L23" s="6" t="s">
        <v>13</v>
      </c>
      <c r="M23" s="22" t="s">
        <v>91</v>
      </c>
      <c r="N23" s="6"/>
      <c r="O23" s="6"/>
      <c r="Q23" s="1"/>
      <c r="R23" s="62" t="s">
        <v>125</v>
      </c>
      <c r="S23" s="63" t="s">
        <v>126</v>
      </c>
    </row>
    <row r="24" spans="1:19" ht="19.5" hidden="1" customHeight="1" x14ac:dyDescent="0.45">
      <c r="A24" s="29"/>
      <c r="B24" s="93" t="s">
        <v>101</v>
      </c>
      <c r="C24" s="94"/>
      <c r="D24" s="94"/>
      <c r="E24" s="94"/>
      <c r="F24" s="94"/>
      <c r="G24" s="95"/>
      <c r="I24"/>
      <c r="L24" s="6" t="s">
        <v>25</v>
      </c>
      <c r="M24" s="22" t="s">
        <v>70</v>
      </c>
      <c r="N24" s="6"/>
      <c r="O24" s="6"/>
      <c r="Q24" s="1"/>
      <c r="R24" s="62" t="s">
        <v>134</v>
      </c>
      <c r="S24" s="63" t="s">
        <v>135</v>
      </c>
    </row>
    <row r="25" spans="1:19" x14ac:dyDescent="0.45">
      <c r="A25" s="29"/>
      <c r="B25" s="93" t="s">
        <v>53</v>
      </c>
      <c r="C25" s="94"/>
      <c r="D25" s="94"/>
      <c r="E25" s="94"/>
      <c r="F25" s="94"/>
      <c r="G25" s="95"/>
      <c r="I25"/>
      <c r="L25" s="6" t="s">
        <v>32</v>
      </c>
      <c r="M25" s="22" t="s">
        <v>71</v>
      </c>
      <c r="N25" s="6"/>
      <c r="O25" s="6"/>
      <c r="Q25" s="1"/>
      <c r="R25" s="62" t="s">
        <v>136</v>
      </c>
      <c r="S25" s="63" t="s">
        <v>137</v>
      </c>
    </row>
    <row r="26" spans="1:19" ht="19.2" thickBot="1" x14ac:dyDescent="0.5">
      <c r="A26" s="30"/>
      <c r="B26" s="139" t="s">
        <v>247</v>
      </c>
      <c r="C26" s="140"/>
      <c r="D26" s="140"/>
      <c r="E26" s="140"/>
      <c r="F26" s="140"/>
      <c r="G26" s="141"/>
      <c r="I26"/>
      <c r="L26" s="6" t="s">
        <v>17</v>
      </c>
      <c r="M26" s="22" t="s">
        <v>92</v>
      </c>
      <c r="N26" s="6"/>
      <c r="O26" s="6"/>
      <c r="Q26" s="1"/>
      <c r="R26" s="62" t="s">
        <v>160</v>
      </c>
      <c r="S26" s="63" t="s">
        <v>161</v>
      </c>
    </row>
    <row r="27" spans="1:19" s="23" customFormat="1" ht="30" customHeight="1" thickBot="1" x14ac:dyDescent="0.5">
      <c r="A27" s="23" t="s">
        <v>52</v>
      </c>
      <c r="H27" s="1"/>
      <c r="J27" s="24"/>
      <c r="K27" s="25" t="s">
        <v>56</v>
      </c>
      <c r="L27" s="26" t="s">
        <v>18</v>
      </c>
      <c r="M27" s="27" t="s">
        <v>72</v>
      </c>
      <c r="N27" s="26"/>
      <c r="O27" s="26"/>
      <c r="P27" s="24"/>
      <c r="Q27" s="1"/>
      <c r="R27" s="62" t="s">
        <v>138</v>
      </c>
      <c r="S27" s="63" t="s">
        <v>139</v>
      </c>
    </row>
    <row r="28" spans="1:19" ht="20.399999999999999" thickBot="1" x14ac:dyDescent="0.55000000000000004">
      <c r="A28" s="107" t="s">
        <v>96</v>
      </c>
      <c r="B28" s="108"/>
      <c r="C28" s="148"/>
      <c r="D28" s="149"/>
      <c r="E28" s="150"/>
      <c r="F28" s="2"/>
      <c r="G28" s="2"/>
      <c r="I28" s="2"/>
      <c r="L28" s="6" t="s">
        <v>37</v>
      </c>
      <c r="M28" s="22" t="s">
        <v>73</v>
      </c>
      <c r="N28" s="6"/>
      <c r="O28" s="6"/>
      <c r="P28" s="14"/>
      <c r="Q28" s="1"/>
      <c r="R28" s="62" t="s">
        <v>140</v>
      </c>
      <c r="S28" s="63" t="s">
        <v>141</v>
      </c>
    </row>
    <row r="29" spans="1:19" s="15" customFormat="1" ht="20.399999999999999" thickBot="1" x14ac:dyDescent="0.55000000000000004">
      <c r="A29" s="76" t="s">
        <v>265</v>
      </c>
      <c r="B29" s="75" t="s">
        <v>5</v>
      </c>
      <c r="C29" s="130" t="s">
        <v>7</v>
      </c>
      <c r="D29" s="131"/>
      <c r="E29" s="132"/>
      <c r="F29" s="12" t="s">
        <v>6</v>
      </c>
      <c r="G29" s="13" t="s">
        <v>10</v>
      </c>
      <c r="H29" s="1"/>
      <c r="I29" s="45"/>
      <c r="J29" s="14"/>
      <c r="K29" s="7"/>
      <c r="L29" s="5"/>
      <c r="M29" s="22" t="s">
        <v>74</v>
      </c>
      <c r="N29" s="5"/>
      <c r="O29" s="5"/>
      <c r="P29" s="3"/>
      <c r="Q29" s="1"/>
      <c r="R29" s="62" t="s">
        <v>145</v>
      </c>
      <c r="S29" s="63" t="s">
        <v>146</v>
      </c>
    </row>
    <row r="30" spans="1:19" ht="21" customHeight="1" x14ac:dyDescent="0.5">
      <c r="A30" s="77"/>
      <c r="B30" s="80"/>
      <c r="C30" s="145"/>
      <c r="D30" s="146"/>
      <c r="E30" s="147"/>
      <c r="F30" s="31"/>
      <c r="G30" s="66"/>
      <c r="H30" s="46">
        <f t="shared" ref="H30:H44" si="0">$C$9</f>
        <v>0</v>
      </c>
      <c r="I30" s="46" t="e">
        <f t="shared" ref="I30:I44" si="1">VLOOKUP($C$28,$R$2:$S$50,2,FALSE)</f>
        <v>#N/A</v>
      </c>
      <c r="J30" s="2" t="str">
        <f>IF(K30=2," ",IF(K30=5," ","ERROR !"))</f>
        <v xml:space="preserve"> </v>
      </c>
      <c r="K30" s="5">
        <f>COUNTBLANK(C30:G30)</f>
        <v>5</v>
      </c>
      <c r="M30" s="22" t="s">
        <v>75</v>
      </c>
      <c r="Q30" s="1"/>
      <c r="R30" s="62" t="s">
        <v>148</v>
      </c>
      <c r="S30" s="63" t="s">
        <v>149</v>
      </c>
    </row>
    <row r="31" spans="1:19" ht="21" customHeight="1" x14ac:dyDescent="0.5">
      <c r="A31" s="78"/>
      <c r="B31" s="81"/>
      <c r="C31" s="103"/>
      <c r="D31" s="104"/>
      <c r="E31" s="105"/>
      <c r="F31" s="32"/>
      <c r="G31" s="67"/>
      <c r="H31" s="46">
        <f t="shared" si="0"/>
        <v>0</v>
      </c>
      <c r="I31" s="46" t="e">
        <f t="shared" si="1"/>
        <v>#N/A</v>
      </c>
      <c r="J31" s="2" t="str">
        <f t="shared" ref="J31:J44" si="2">IF(K31=2," ",IF(K31=5," ","ERROR !"))</f>
        <v xml:space="preserve"> </v>
      </c>
      <c r="K31" s="5">
        <f t="shared" ref="K31:K44" si="3">COUNTBLANK(C31:G31)</f>
        <v>5</v>
      </c>
      <c r="M31" s="22" t="s">
        <v>76</v>
      </c>
      <c r="Q31" s="1"/>
      <c r="R31" s="62" t="s">
        <v>150</v>
      </c>
      <c r="S31" s="63" t="s">
        <v>151</v>
      </c>
    </row>
    <row r="32" spans="1:19" ht="21" customHeight="1" x14ac:dyDescent="0.5">
      <c r="A32" s="78"/>
      <c r="B32" s="81"/>
      <c r="C32" s="103"/>
      <c r="D32" s="104"/>
      <c r="E32" s="105"/>
      <c r="F32" s="32"/>
      <c r="G32" s="67"/>
      <c r="H32" s="46">
        <f t="shared" si="0"/>
        <v>0</v>
      </c>
      <c r="I32" s="46" t="e">
        <f t="shared" si="1"/>
        <v>#N/A</v>
      </c>
      <c r="J32" s="2" t="str">
        <f t="shared" si="2"/>
        <v xml:space="preserve"> </v>
      </c>
      <c r="K32" s="5">
        <f t="shared" si="3"/>
        <v>5</v>
      </c>
      <c r="M32" s="22" t="s">
        <v>93</v>
      </c>
      <c r="Q32" s="1"/>
      <c r="R32" s="62" t="s">
        <v>154</v>
      </c>
      <c r="S32" s="63" t="s">
        <v>155</v>
      </c>
    </row>
    <row r="33" spans="1:19" ht="21" customHeight="1" x14ac:dyDescent="0.5">
      <c r="A33" s="78"/>
      <c r="B33" s="81"/>
      <c r="C33" s="103"/>
      <c r="D33" s="104"/>
      <c r="E33" s="105"/>
      <c r="F33" s="32"/>
      <c r="G33" s="67"/>
      <c r="H33" s="46">
        <f t="shared" si="0"/>
        <v>0</v>
      </c>
      <c r="I33" s="46" t="e">
        <f t="shared" si="1"/>
        <v>#N/A</v>
      </c>
      <c r="J33" s="2" t="str">
        <f t="shared" si="2"/>
        <v xml:space="preserve"> </v>
      </c>
      <c r="K33" s="5">
        <f t="shared" si="3"/>
        <v>5</v>
      </c>
      <c r="M33" s="22" t="s">
        <v>77</v>
      </c>
      <c r="Q33" s="1"/>
      <c r="R33" s="62" t="s">
        <v>156</v>
      </c>
      <c r="S33" s="63" t="s">
        <v>157</v>
      </c>
    </row>
    <row r="34" spans="1:19" ht="21" customHeight="1" x14ac:dyDescent="0.5">
      <c r="A34" s="78"/>
      <c r="B34" s="81"/>
      <c r="C34" s="103"/>
      <c r="D34" s="104"/>
      <c r="E34" s="105"/>
      <c r="F34" s="32"/>
      <c r="G34" s="67"/>
      <c r="H34" s="46">
        <f t="shared" si="0"/>
        <v>0</v>
      </c>
      <c r="I34" s="46" t="e">
        <f t="shared" si="1"/>
        <v>#N/A</v>
      </c>
      <c r="J34" s="2" t="str">
        <f t="shared" si="2"/>
        <v xml:space="preserve"> </v>
      </c>
      <c r="K34" s="5">
        <f t="shared" si="3"/>
        <v>5</v>
      </c>
      <c r="M34" s="22" t="s">
        <v>79</v>
      </c>
      <c r="Q34" s="23"/>
      <c r="R34" s="62" t="s">
        <v>158</v>
      </c>
      <c r="S34" s="63" t="s">
        <v>159</v>
      </c>
    </row>
    <row r="35" spans="1:19" ht="21" customHeight="1" x14ac:dyDescent="0.5">
      <c r="A35" s="78"/>
      <c r="B35" s="81"/>
      <c r="C35" s="103"/>
      <c r="D35" s="104"/>
      <c r="E35" s="105"/>
      <c r="F35" s="32"/>
      <c r="G35" s="67"/>
      <c r="H35" s="46">
        <f t="shared" si="0"/>
        <v>0</v>
      </c>
      <c r="I35" s="46" t="e">
        <f t="shared" si="1"/>
        <v>#N/A</v>
      </c>
      <c r="J35" s="2" t="str">
        <f t="shared" si="2"/>
        <v xml:space="preserve"> </v>
      </c>
      <c r="K35" s="5">
        <f t="shared" si="3"/>
        <v>5</v>
      </c>
      <c r="M35" s="22" t="s">
        <v>81</v>
      </c>
      <c r="Q35" s="15"/>
      <c r="R35" s="62" t="s">
        <v>163</v>
      </c>
      <c r="S35" s="63" t="s">
        <v>164</v>
      </c>
    </row>
    <row r="36" spans="1:19" ht="21" customHeight="1" x14ac:dyDescent="0.5">
      <c r="A36" s="78"/>
      <c r="B36" s="81"/>
      <c r="C36" s="103"/>
      <c r="D36" s="104"/>
      <c r="E36" s="105"/>
      <c r="F36" s="32"/>
      <c r="G36" s="67"/>
      <c r="H36" s="46">
        <f t="shared" si="0"/>
        <v>0</v>
      </c>
      <c r="I36" s="46" t="e">
        <f t="shared" si="1"/>
        <v>#N/A</v>
      </c>
      <c r="J36" s="2" t="str">
        <f t="shared" si="2"/>
        <v xml:space="preserve"> </v>
      </c>
      <c r="K36" s="5">
        <f t="shared" si="3"/>
        <v>5</v>
      </c>
      <c r="M36" s="22" t="s">
        <v>78</v>
      </c>
      <c r="Q36" s="1"/>
      <c r="R36" s="62" t="s">
        <v>165</v>
      </c>
      <c r="S36" s="63" t="s">
        <v>166</v>
      </c>
    </row>
    <row r="37" spans="1:19" ht="21" customHeight="1" x14ac:dyDescent="0.5">
      <c r="A37" s="78"/>
      <c r="B37" s="81"/>
      <c r="C37" s="103"/>
      <c r="D37" s="104"/>
      <c r="E37" s="105"/>
      <c r="F37" s="32"/>
      <c r="G37" s="67"/>
      <c r="H37" s="46">
        <f t="shared" si="0"/>
        <v>0</v>
      </c>
      <c r="I37" s="46" t="e">
        <f t="shared" si="1"/>
        <v>#N/A</v>
      </c>
      <c r="J37" s="2" t="str">
        <f t="shared" si="2"/>
        <v xml:space="preserve"> </v>
      </c>
      <c r="K37" s="5">
        <f t="shared" si="3"/>
        <v>5</v>
      </c>
      <c r="M37" s="22" t="s">
        <v>94</v>
      </c>
      <c r="Q37" s="1"/>
      <c r="R37" s="62" t="s">
        <v>167</v>
      </c>
      <c r="S37" s="63" t="s">
        <v>168</v>
      </c>
    </row>
    <row r="38" spans="1:19" ht="21" customHeight="1" x14ac:dyDescent="0.5">
      <c r="A38" s="78"/>
      <c r="B38" s="81"/>
      <c r="C38" s="103"/>
      <c r="D38" s="104"/>
      <c r="E38" s="105"/>
      <c r="F38" s="32"/>
      <c r="G38" s="67"/>
      <c r="H38" s="46">
        <f t="shared" si="0"/>
        <v>0</v>
      </c>
      <c r="I38" s="46" t="e">
        <f t="shared" si="1"/>
        <v>#N/A</v>
      </c>
      <c r="J38" s="2" t="str">
        <f t="shared" si="2"/>
        <v xml:space="preserve"> </v>
      </c>
      <c r="K38" s="5">
        <f t="shared" si="3"/>
        <v>5</v>
      </c>
      <c r="M38" s="22" t="s">
        <v>80</v>
      </c>
      <c r="Q38" s="1"/>
      <c r="R38" s="62" t="s">
        <v>170</v>
      </c>
      <c r="S38" s="63" t="s">
        <v>171</v>
      </c>
    </row>
    <row r="39" spans="1:19" ht="21" customHeight="1" x14ac:dyDescent="0.5">
      <c r="A39" s="78"/>
      <c r="B39" s="81"/>
      <c r="C39" s="103"/>
      <c r="D39" s="104"/>
      <c r="E39" s="105"/>
      <c r="F39" s="32"/>
      <c r="G39" s="67"/>
      <c r="H39" s="46">
        <f t="shared" si="0"/>
        <v>0</v>
      </c>
      <c r="I39" s="46" t="e">
        <f t="shared" si="1"/>
        <v>#N/A</v>
      </c>
      <c r="J39" s="2" t="str">
        <f t="shared" si="2"/>
        <v xml:space="preserve"> </v>
      </c>
      <c r="K39" s="5">
        <f t="shared" si="3"/>
        <v>5</v>
      </c>
      <c r="Q39" s="1"/>
      <c r="R39" s="62" t="s">
        <v>172</v>
      </c>
      <c r="S39" s="63" t="s">
        <v>173</v>
      </c>
    </row>
    <row r="40" spans="1:19" ht="21" customHeight="1" x14ac:dyDescent="0.5">
      <c r="A40" s="78"/>
      <c r="B40" s="81"/>
      <c r="C40" s="103"/>
      <c r="D40" s="104"/>
      <c r="E40" s="105"/>
      <c r="F40" s="32"/>
      <c r="G40" s="67"/>
      <c r="H40" s="46">
        <f t="shared" si="0"/>
        <v>0</v>
      </c>
      <c r="I40" s="46" t="e">
        <f t="shared" si="1"/>
        <v>#N/A</v>
      </c>
      <c r="J40" s="2" t="str">
        <f t="shared" si="2"/>
        <v xml:space="preserve"> </v>
      </c>
      <c r="K40" s="5">
        <f t="shared" si="3"/>
        <v>5</v>
      </c>
      <c r="Q40" s="1"/>
      <c r="R40" s="62" t="s">
        <v>174</v>
      </c>
      <c r="S40" s="63" t="s">
        <v>175</v>
      </c>
    </row>
    <row r="41" spans="1:19" ht="21" customHeight="1" x14ac:dyDescent="0.5">
      <c r="A41" s="78"/>
      <c r="B41" s="81"/>
      <c r="C41" s="103"/>
      <c r="D41" s="104"/>
      <c r="E41" s="105"/>
      <c r="F41" s="32"/>
      <c r="G41" s="67"/>
      <c r="H41" s="46">
        <f t="shared" si="0"/>
        <v>0</v>
      </c>
      <c r="I41" s="46" t="e">
        <f t="shared" si="1"/>
        <v>#N/A</v>
      </c>
      <c r="J41" s="2" t="str">
        <f t="shared" si="2"/>
        <v xml:space="preserve"> </v>
      </c>
      <c r="K41" s="5">
        <f t="shared" si="3"/>
        <v>5</v>
      </c>
      <c r="Q41" s="1"/>
      <c r="R41" s="62" t="s">
        <v>176</v>
      </c>
      <c r="S41" s="63" t="s">
        <v>177</v>
      </c>
    </row>
    <row r="42" spans="1:19" ht="21" customHeight="1" x14ac:dyDescent="0.5">
      <c r="A42" s="78"/>
      <c r="B42" s="81"/>
      <c r="C42" s="103"/>
      <c r="D42" s="104"/>
      <c r="E42" s="105"/>
      <c r="F42" s="32"/>
      <c r="G42" s="67"/>
      <c r="H42" s="46">
        <f t="shared" si="0"/>
        <v>0</v>
      </c>
      <c r="I42" s="46" t="e">
        <f t="shared" si="1"/>
        <v>#N/A</v>
      </c>
      <c r="J42" s="2" t="str">
        <f t="shared" si="2"/>
        <v xml:space="preserve"> </v>
      </c>
      <c r="K42" s="5">
        <f t="shared" si="3"/>
        <v>5</v>
      </c>
      <c r="Q42" s="1"/>
      <c r="R42" s="62" t="s">
        <v>178</v>
      </c>
      <c r="S42" s="63" t="s">
        <v>179</v>
      </c>
    </row>
    <row r="43" spans="1:19" ht="21" customHeight="1" x14ac:dyDescent="0.5">
      <c r="A43" s="78"/>
      <c r="B43" s="81"/>
      <c r="C43" s="103"/>
      <c r="D43" s="104"/>
      <c r="E43" s="105"/>
      <c r="F43" s="32"/>
      <c r="G43" s="67"/>
      <c r="H43" s="46">
        <f t="shared" si="0"/>
        <v>0</v>
      </c>
      <c r="I43" s="46" t="e">
        <f t="shared" si="1"/>
        <v>#N/A</v>
      </c>
      <c r="J43" s="2" t="str">
        <f t="shared" si="2"/>
        <v xml:space="preserve"> </v>
      </c>
      <c r="K43" s="5">
        <f t="shared" si="3"/>
        <v>5</v>
      </c>
      <c r="Q43" s="1"/>
      <c r="R43" s="62" t="s">
        <v>181</v>
      </c>
      <c r="S43" s="63" t="s">
        <v>182</v>
      </c>
    </row>
    <row r="44" spans="1:19" ht="21" customHeight="1" thickBot="1" x14ac:dyDescent="0.55000000000000004">
      <c r="A44" s="79"/>
      <c r="B44" s="82"/>
      <c r="C44" s="154"/>
      <c r="D44" s="155"/>
      <c r="E44" s="156"/>
      <c r="F44" s="33"/>
      <c r="G44" s="68"/>
      <c r="H44" s="46">
        <f t="shared" si="0"/>
        <v>0</v>
      </c>
      <c r="I44" s="46" t="e">
        <f t="shared" si="1"/>
        <v>#N/A</v>
      </c>
      <c r="J44" s="2" t="str">
        <f t="shared" si="2"/>
        <v xml:space="preserve"> </v>
      </c>
      <c r="K44" s="5">
        <f t="shared" si="3"/>
        <v>5</v>
      </c>
      <c r="Q44" s="1"/>
      <c r="R44" s="62" t="s">
        <v>183</v>
      </c>
      <c r="S44" s="63" t="s">
        <v>184</v>
      </c>
    </row>
    <row r="45" spans="1:19" ht="15" customHeight="1" x14ac:dyDescent="0.45">
      <c r="F45" s="16"/>
      <c r="I45" s="47"/>
      <c r="Q45" s="1"/>
      <c r="R45" s="62" t="s">
        <v>186</v>
      </c>
      <c r="S45" s="63" t="s">
        <v>187</v>
      </c>
    </row>
    <row r="46" spans="1:19" x14ac:dyDescent="0.45">
      <c r="A46" s="1" t="s">
        <v>262</v>
      </c>
      <c r="Q46" s="1"/>
      <c r="R46" s="62" t="s">
        <v>188</v>
      </c>
      <c r="S46" s="64" t="s">
        <v>189</v>
      </c>
    </row>
    <row r="47" spans="1:19" x14ac:dyDescent="0.45">
      <c r="A47" s="1" t="s">
        <v>4</v>
      </c>
      <c r="Q47" s="1"/>
      <c r="R47" s="62" t="s">
        <v>190</v>
      </c>
      <c r="S47" s="64" t="s">
        <v>191</v>
      </c>
    </row>
    <row r="48" spans="1:19" ht="8.25" customHeight="1" thickBot="1" x14ac:dyDescent="0.5">
      <c r="Q48" s="1"/>
      <c r="R48" s="62" t="s">
        <v>194</v>
      </c>
      <c r="S48" s="63" t="s">
        <v>195</v>
      </c>
    </row>
    <row r="49" spans="1:43" ht="20.399999999999999" thickBot="1" x14ac:dyDescent="0.5">
      <c r="A49" s="109" t="s">
        <v>48</v>
      </c>
      <c r="B49" s="110"/>
      <c r="C49" s="83">
        <f ca="1">NOW()</f>
        <v>46168.409937268516</v>
      </c>
      <c r="D49" s="84"/>
      <c r="E49" s="85"/>
      <c r="F49" s="85"/>
      <c r="G49" s="86"/>
      <c r="R49" s="62" t="s">
        <v>196</v>
      </c>
      <c r="S49" s="63" t="s">
        <v>197</v>
      </c>
    </row>
    <row r="50" spans="1:43" hidden="1" x14ac:dyDescent="0.45">
      <c r="Q50" s="5"/>
      <c r="R50" s="62" t="s">
        <v>198</v>
      </c>
      <c r="S50" s="63" t="s">
        <v>199</v>
      </c>
    </row>
    <row r="51" spans="1:43" s="5" customFormat="1" ht="19.5" hidden="1" customHeight="1" x14ac:dyDescent="0.45">
      <c r="A51" s="106">
        <f>COUNTBLANK(A30:A44)</f>
        <v>15</v>
      </c>
      <c r="B51" s="106"/>
      <c r="D51" s="106">
        <f>COUNTBLANK(C30:C44)</f>
        <v>15</v>
      </c>
      <c r="E51" s="106"/>
      <c r="F51" s="4">
        <f>COUNTBLANK(F30:F44)</f>
        <v>15</v>
      </c>
      <c r="G51" s="4">
        <f>COUNTBLANK(G30:G44)</f>
        <v>15</v>
      </c>
      <c r="H51" s="1"/>
      <c r="I51" s="4"/>
      <c r="M51" s="21"/>
      <c r="P51" s="3"/>
      <c r="Q51" s="3"/>
      <c r="R51" s="1"/>
      <c r="S51" s="1"/>
    </row>
    <row r="52" spans="1:43" s="42" customFormat="1" hidden="1" x14ac:dyDescent="0.45">
      <c r="A52" s="1"/>
      <c r="B52" s="1"/>
      <c r="C52" s="1"/>
      <c r="D52" s="1"/>
      <c r="E52" s="1"/>
      <c r="F52" s="1"/>
      <c r="G52" s="1"/>
      <c r="H52" s="1"/>
      <c r="I52" s="1"/>
      <c r="J52" s="3"/>
      <c r="K52" s="5"/>
      <c r="L52" s="5"/>
      <c r="M52" s="21"/>
      <c r="N52" s="5"/>
      <c r="O52" s="5"/>
      <c r="P52" s="3"/>
      <c r="R52" s="5"/>
      <c r="S52" s="1"/>
    </row>
    <row r="53" spans="1:43" s="49" customFormat="1" ht="20.100000000000001" hidden="1" customHeight="1" x14ac:dyDescent="0.45">
      <c r="A53" s="37" t="s">
        <v>103</v>
      </c>
      <c r="B53" s="38" t="s">
        <v>222</v>
      </c>
      <c r="C53" s="39" t="s">
        <v>0</v>
      </c>
      <c r="D53" s="39" t="s">
        <v>1</v>
      </c>
      <c r="E53" s="37" t="s">
        <v>46</v>
      </c>
      <c r="F53" s="39" t="s">
        <v>2</v>
      </c>
      <c r="G53" s="39" t="s">
        <v>104</v>
      </c>
      <c r="H53" s="1" t="s">
        <v>3</v>
      </c>
      <c r="I53" s="39" t="s">
        <v>105</v>
      </c>
      <c r="J53" s="39" t="s">
        <v>106</v>
      </c>
      <c r="K53" s="40" t="s">
        <v>9</v>
      </c>
      <c r="L53" s="37" t="s">
        <v>47</v>
      </c>
      <c r="M53" s="39" t="s">
        <v>107</v>
      </c>
      <c r="N53" s="41" t="s">
        <v>108</v>
      </c>
      <c r="O53" s="41" t="s">
        <v>223</v>
      </c>
      <c r="P53" s="41" t="s">
        <v>114</v>
      </c>
      <c r="Q53" s="60" t="s">
        <v>115</v>
      </c>
      <c r="R53" s="1"/>
      <c r="S53" s="5"/>
      <c r="T53" s="49" t="s">
        <v>226</v>
      </c>
      <c r="U53" s="49" t="s">
        <v>227</v>
      </c>
      <c r="V53" s="49" t="s">
        <v>228</v>
      </c>
      <c r="W53" s="49" t="s">
        <v>229</v>
      </c>
      <c r="X53" s="49" t="s">
        <v>230</v>
      </c>
      <c r="Y53" s="49" t="s">
        <v>231</v>
      </c>
      <c r="Z53" s="49" t="s">
        <v>232</v>
      </c>
      <c r="AB53" s="49" t="s">
        <v>233</v>
      </c>
      <c r="AC53" s="49" t="s">
        <v>234</v>
      </c>
      <c r="AD53" s="49" t="s">
        <v>235</v>
      </c>
      <c r="AE53" s="49" t="s">
        <v>236</v>
      </c>
      <c r="AF53" s="49" t="s">
        <v>237</v>
      </c>
      <c r="AG53" s="49" t="s">
        <v>238</v>
      </c>
      <c r="AH53" s="49" t="s">
        <v>238</v>
      </c>
      <c r="AI53" s="49" t="s">
        <v>239</v>
      </c>
      <c r="AJ53" s="49" t="s">
        <v>240</v>
      </c>
      <c r="AK53" s="49" t="s">
        <v>241</v>
      </c>
      <c r="AL53" s="49" t="s">
        <v>242</v>
      </c>
      <c r="AM53" s="49" t="s">
        <v>243</v>
      </c>
      <c r="AN53" s="49" t="s">
        <v>243</v>
      </c>
      <c r="AO53" s="49" t="s">
        <v>244</v>
      </c>
      <c r="AP53" s="49" t="s">
        <v>245</v>
      </c>
      <c r="AQ53" s="49" t="s">
        <v>246</v>
      </c>
    </row>
    <row r="54" spans="1:43" hidden="1" x14ac:dyDescent="0.45">
      <c r="A54" s="48">
        <f>C9</f>
        <v>0</v>
      </c>
      <c r="B54" s="48">
        <f>O18</f>
        <v>2</v>
      </c>
      <c r="C54" s="49">
        <f>C11</f>
        <v>0</v>
      </c>
      <c r="D54" s="49">
        <f>C12</f>
        <v>0</v>
      </c>
      <c r="E54" s="50">
        <f>C13</f>
        <v>0</v>
      </c>
      <c r="F54" s="49">
        <f>C14</f>
        <v>0</v>
      </c>
      <c r="G54" s="51">
        <f>C15</f>
        <v>0</v>
      </c>
      <c r="H54" s="52">
        <f>C16</f>
        <v>0</v>
      </c>
      <c r="I54" s="52">
        <f>C17</f>
        <v>0</v>
      </c>
      <c r="J54" s="53">
        <f>C18</f>
        <v>0</v>
      </c>
      <c r="K54" s="52">
        <f>C19</f>
        <v>0</v>
      </c>
      <c r="L54" s="52">
        <f>E13</f>
        <v>0</v>
      </c>
      <c r="M54" s="49">
        <f>IF(A25="x",O18,0)</f>
        <v>0</v>
      </c>
      <c r="N54" s="49">
        <f>IF(A26="x",O18,0)</f>
        <v>0</v>
      </c>
      <c r="O54" s="49">
        <f>F9</f>
        <v>0</v>
      </c>
      <c r="P54" s="49">
        <f>C10</f>
        <v>0</v>
      </c>
      <c r="Q54" s="49">
        <f>F10</f>
        <v>0</v>
      </c>
      <c r="R54" s="42"/>
      <c r="S54" s="42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</row>
    <row r="55" spans="1:43" ht="120" hidden="1" x14ac:dyDescent="0.45">
      <c r="R55" s="60" t="s">
        <v>224</v>
      </c>
      <c r="S55" s="49" t="s">
        <v>225</v>
      </c>
    </row>
    <row r="56" spans="1:43" hidden="1" x14ac:dyDescent="0.45">
      <c r="R56" s="49"/>
      <c r="S56" s="49"/>
    </row>
  </sheetData>
  <sheetProtection algorithmName="SHA-512" hashValue="mN9iTXjYOpjEOz0LGV6jDjn0bTE6YYunYD1jUih2ajDAb5Azmcy2qq2MfEe6Vb0VZkLgWZGsIry/7G855ZkOYA==" saltValue="mzkTedPSIAcaLc9evQ/5Sg==" spinCount="100000" sheet="1" objects="1" scenarios="1" selectLockedCells="1"/>
  <mergeCells count="56">
    <mergeCell ref="C41:E41"/>
    <mergeCell ref="C42:E42"/>
    <mergeCell ref="C14:G14"/>
    <mergeCell ref="C29:E29"/>
    <mergeCell ref="A16:B16"/>
    <mergeCell ref="A13:B13"/>
    <mergeCell ref="C15:G15"/>
    <mergeCell ref="C16:G16"/>
    <mergeCell ref="B26:G26"/>
    <mergeCell ref="A21:G21"/>
    <mergeCell ref="B23:G23"/>
    <mergeCell ref="B25:G25"/>
    <mergeCell ref="C28:E28"/>
    <mergeCell ref="C17:E17"/>
    <mergeCell ref="C1:F1"/>
    <mergeCell ref="A11:B11"/>
    <mergeCell ref="A12:B12"/>
    <mergeCell ref="E4:F4"/>
    <mergeCell ref="C4:D4"/>
    <mergeCell ref="C11:G11"/>
    <mergeCell ref="A9:B9"/>
    <mergeCell ref="D9:E9"/>
    <mergeCell ref="F9:G9"/>
    <mergeCell ref="C2:F2"/>
    <mergeCell ref="D51:E51"/>
    <mergeCell ref="A51:B51"/>
    <mergeCell ref="A28:B28"/>
    <mergeCell ref="A49:B49"/>
    <mergeCell ref="C43:E43"/>
    <mergeCell ref="C30:E30"/>
    <mergeCell ref="C31:E31"/>
    <mergeCell ref="C32:E32"/>
    <mergeCell ref="C44:E44"/>
    <mergeCell ref="C34:E34"/>
    <mergeCell ref="C35:E35"/>
    <mergeCell ref="C36:E36"/>
    <mergeCell ref="C37:E37"/>
    <mergeCell ref="C38:E38"/>
    <mergeCell ref="C39:E39"/>
    <mergeCell ref="C40:E40"/>
    <mergeCell ref="C49:G49"/>
    <mergeCell ref="A6:G6"/>
    <mergeCell ref="A7:G7"/>
    <mergeCell ref="C12:G12"/>
    <mergeCell ref="E13:G13"/>
    <mergeCell ref="B24:G24"/>
    <mergeCell ref="A14:B14"/>
    <mergeCell ref="A10:B10"/>
    <mergeCell ref="D10:E10"/>
    <mergeCell ref="F10:G10"/>
    <mergeCell ref="A19:B19"/>
    <mergeCell ref="A17:B17"/>
    <mergeCell ref="A18:B18"/>
    <mergeCell ref="C33:E33"/>
    <mergeCell ref="A15:B15"/>
    <mergeCell ref="C18:G18"/>
  </mergeCells>
  <phoneticPr fontId="3" type="noConversion"/>
  <dataValidations xWindow="291" yWindow="391" count="11">
    <dataValidation type="whole" showInputMessage="1" showErrorMessage="1" errorTitle="Postcode" error="correct invullen aub !" sqref="C13" xr:uid="{65F7A41D-C2C3-47D2-823F-73EAF704EE9D}">
      <formula1>1000</formula1>
      <formula2>9999</formula2>
    </dataValidation>
    <dataValidation type="list" allowBlank="1" showInputMessage="1" showErrorMessage="1" sqref="A25" xr:uid="{FD811E5D-C7F0-45E0-B164-19F95806D995}">
      <formula1>$K$27</formula1>
    </dataValidation>
    <dataValidation type="list" allowBlank="1" showInputMessage="1" showErrorMessage="1" errorTitle="Geslacht" error="enkel M  of V is geldig !_x000a_" prompt="M : Bok / Ram_x000a__x000a_V: Geit / Ooi" sqref="G30:G44" xr:uid="{D6A9F14A-7F88-4A68-AC4F-168E007630A0}">
      <formula1>$O$1:$O$2</formula1>
    </dataValidation>
    <dataValidation type="date" allowBlank="1" showInputMessage="1" showErrorMessage="1" errorTitle="Geboortedatum" error="Dieren dienen minstens 3 maand te zijn!" sqref="F30:F44" xr:uid="{75800308-3C56-41C7-BF1C-F7B8D805CBE7}">
      <formula1>$O$4</formula1>
      <formula2>$O$5</formula2>
    </dataValidation>
    <dataValidation type="whole" allowBlank="1" showInputMessage="1" showErrorMessage="1" errorTitle="Enkel lidnummer invoeren !" error="Enkel lidnummer invoeren !" promptTitle="Lidnummer van de vereniging" prompt="Dit nummer vind je terug op het adresbandje op je driemaandelijks tijdschrift. Indien je het nummer niet bij de hand hebt , laat dit veld blanco." sqref="C9" xr:uid="{03AE4252-CE49-4367-9FF2-6827FB8D8225}">
      <formula1>1</formula1>
      <formula2>9999</formula2>
    </dataValidation>
    <dataValidation type="list" allowBlank="1" showInputMessage="1" showErrorMessage="1" errorTitle="X" error="Aankruisen ( met X ) of blanco laten " promptTitle="Tentoongestelde dieren" prompt="Aan te kruisen indien je uw dieren enkel wenst tentoon te stellen" sqref="A26" xr:uid="{36A7D50C-EF60-4486-A4F2-34007E25D735}">
      <formula1>$K$27</formula1>
    </dataValidation>
    <dataValidation type="list" allowBlank="1" showInputMessage="1" showErrorMessage="1" errorTitle="wedstrjd" error="enkel X of blanco toegestaan" promptTitle="wedstrijd" prompt="Aan te kruisen indien je wenst deel te nemen aan de wedstrijden" sqref="A24" xr:uid="{0A97503D-93B0-4F7D-B587-BE4E7EDEF265}">
      <formula1>$K$27</formula1>
    </dataValidation>
    <dataValidation type="list" allowBlank="1" showInputMessage="1" showErrorMessage="1" error="X in te vullen indien met attest ! Indien geen attest , gelieve in te schrijven op de volgende dag ." promptTitle="Attest" prompt="Aan te kruisen indien copie van Attest wordt meegestuurd." sqref="A23" xr:uid="{4AA5D209-9E9D-4F8D-AC9F-6B7CB19287E2}">
      <formula1>$K$27</formula1>
    </dataValidation>
    <dataValidation type="date" allowBlank="1" showInputMessage="1" showErrorMessage="1" errorTitle="Certificaat" error="datum is niet geldig !" sqref="C18:E18" xr:uid="{3ACFF3C5-6139-4FCC-B282-9566804B5635}">
      <formula1>O7</formula1>
      <formula2>O8</formula2>
    </dataValidation>
    <dataValidation type="date" allowBlank="1" showInputMessage="1" showErrorMessage="1" errorTitle="Certificaat" error="datum is niet geldig !" sqref="F18:G18" xr:uid="{DE995088-B27A-4605-AAB1-B20DBE7AD1F3}">
      <formula1>R8</formula1>
      <formula2>R9</formula2>
    </dataValidation>
    <dataValidation type="list" errorStyle="warning" allowBlank="1" showErrorMessage="1" error="Geen wedstrijd-ras ?_x000a__x000a_enkel tentoonstelling ." prompt="Kies hier het ras van je dieren." sqref="C28:E28" xr:uid="{244E8483-1B83-437B-9133-50700216DA2D}">
      <formula1>$R$2:$R$19</formula1>
    </dataValidation>
  </dataValidations>
  <pageMargins left="0.27" right="0.23" top="0.35" bottom="0.32" header="0.28000000000000003" footer="0.25"/>
  <pageSetup paperSize="9" scale="80" orientation="portrait" r:id="rId1"/>
  <headerFooter alignWithMargins="0"/>
  <cellWatches>
    <cellWatch r="F30"/>
    <cellWatch r="C10"/>
  </cellWatche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44ACD-9992-444E-97B3-A69BDBDB196C}">
  <dimension ref="A1:AQ60"/>
  <sheetViews>
    <sheetView workbookViewId="0">
      <selection activeCell="B32" sqref="B32"/>
    </sheetView>
  </sheetViews>
  <sheetFormatPr defaultColWidth="9.109375" defaultRowHeight="18.600000000000001" x14ac:dyDescent="0.45"/>
  <cols>
    <col min="1" max="1" width="5.6640625" style="1" customWidth="1"/>
    <col min="2" max="2" width="21.6640625" style="1" customWidth="1"/>
    <col min="3" max="3" width="16.109375" style="1" customWidth="1"/>
    <col min="4" max="4" width="15.109375" style="1" customWidth="1"/>
    <col min="5" max="5" width="16.6640625" style="1" customWidth="1"/>
    <col min="6" max="6" width="19.88671875" style="1" customWidth="1"/>
    <col min="7" max="7" width="16.5546875" style="1" customWidth="1"/>
    <col min="8" max="8" width="5.44140625" style="1" customWidth="1"/>
    <col min="9" max="9" width="6" style="1" customWidth="1"/>
    <col min="10" max="10" width="11.5546875" style="3" hidden="1" customWidth="1"/>
    <col min="11" max="11" width="9.109375" style="5" hidden="1" customWidth="1"/>
    <col min="12" max="12" width="26.6640625" style="5" hidden="1" customWidth="1"/>
    <col min="13" max="13" width="26.6640625" style="21" hidden="1" customWidth="1"/>
    <col min="14" max="14" width="9.109375" style="5" hidden="1" customWidth="1"/>
    <col min="15" max="15" width="19.5546875" style="5" hidden="1" customWidth="1"/>
    <col min="16" max="16" width="34.44140625" style="3" hidden="1" customWidth="1"/>
    <col min="17" max="17" width="11.5546875" style="3" hidden="1" customWidth="1"/>
    <col min="18" max="26" width="9.109375" style="1" hidden="1" customWidth="1"/>
    <col min="27" max="43" width="9.109375" style="1" customWidth="1"/>
    <col min="44" max="16384" width="9.109375" style="1"/>
  </cols>
  <sheetData>
    <row r="1" spans="1:19" ht="36" customHeight="1" x14ac:dyDescent="0.6">
      <c r="A1" s="8">
        <f>'Bijkomend ras (2)'!O4</f>
        <v>1</v>
      </c>
      <c r="B1" s="8">
        <f>'Bijkomend ras (2)'!O5</f>
        <v>46132</v>
      </c>
      <c r="C1" s="111" t="s">
        <v>8</v>
      </c>
      <c r="D1" s="112"/>
      <c r="E1" s="112"/>
      <c r="F1" s="112"/>
      <c r="J1" s="69">
        <f>'Inschrijving VHGS'!J1</f>
        <v>0</v>
      </c>
      <c r="K1" s="69">
        <f>'Inschrijving VHGS'!K1</f>
        <v>0</v>
      </c>
      <c r="L1" s="69" t="str">
        <f>'Inschrijving VHGS'!L1</f>
        <v xml:space="preserve"> ander schapenras …</v>
      </c>
      <c r="M1" s="69" t="str">
        <f>'Inschrijving VHGS'!M1</f>
        <v>ander geitenras …</v>
      </c>
      <c r="N1" s="69" t="str">
        <f>'Inschrijving VHGS'!N1</f>
        <v xml:space="preserve"> ander …</v>
      </c>
      <c r="O1" s="69" t="str">
        <f>'Inschrijving VHGS'!O1</f>
        <v>M</v>
      </c>
      <c r="P1" s="69">
        <f>'Inschrijving VHGS'!P1</f>
        <v>0</v>
      </c>
      <c r="Q1" s="69" t="str">
        <f>'Inschrijving VHGS'!Q1</f>
        <v>SELECT</v>
      </c>
      <c r="R1" s="69" t="str">
        <f>'Inschrijving VHGS'!R1</f>
        <v>RAS Wedstrijden</v>
      </c>
      <c r="S1" s="69" t="str">
        <f>'Inschrijving VHGS'!S1</f>
        <v>Afkorting</v>
      </c>
    </row>
    <row r="2" spans="1:19" s="23" customFormat="1" ht="99.9" customHeight="1" x14ac:dyDescent="0.4">
      <c r="C2" s="124" t="str">
        <f>'Inschrijving VHGS'!C2</f>
        <v>Schapen- en geitenhappening 
VHGS   2026
Bogaarden</v>
      </c>
      <c r="D2" s="125"/>
      <c r="E2" s="125"/>
      <c r="F2" s="125"/>
      <c r="J2" s="24"/>
      <c r="K2" s="25"/>
      <c r="L2" s="26" t="s">
        <v>27</v>
      </c>
      <c r="M2" s="27" t="s">
        <v>95</v>
      </c>
      <c r="N2" s="26" t="s">
        <v>38</v>
      </c>
      <c r="O2" s="26" t="s">
        <v>43</v>
      </c>
      <c r="P2" s="24"/>
      <c r="Q2" s="23" t="s">
        <v>204</v>
      </c>
      <c r="R2" s="62" t="s">
        <v>119</v>
      </c>
      <c r="S2" s="63" t="s">
        <v>120</v>
      </c>
    </row>
    <row r="3" spans="1:19" x14ac:dyDescent="0.45">
      <c r="J3" s="69">
        <f>'Inschrijving VHGS'!J3</f>
        <v>0</v>
      </c>
      <c r="K3" s="69">
        <f>'Inschrijving VHGS'!K3</f>
        <v>0</v>
      </c>
      <c r="L3" s="69" t="str">
        <f>'Inschrijving VHGS'!L3</f>
        <v xml:space="preserve"> Barbados Black Belly</v>
      </c>
      <c r="M3" s="69" t="str">
        <f>'Inschrijving VHGS'!M3</f>
        <v xml:space="preserve"> Anglo-Nubische geit            </v>
      </c>
      <c r="N3" s="69" t="str">
        <f>'Inschrijving VHGS'!N3</f>
        <v xml:space="preserve"> Zwart</v>
      </c>
      <c r="O3" s="69" t="str">
        <f>'Inschrijving VHGS'!O3</f>
        <v>geb datum:</v>
      </c>
      <c r="P3" s="69">
        <f>'Inschrijving VHGS'!P3</f>
        <v>0</v>
      </c>
      <c r="Q3" s="69" t="str">
        <f>'Inschrijving VHGS'!Q3</f>
        <v>G2</v>
      </c>
      <c r="R3" s="69" t="str">
        <f>'Inschrijving VHGS'!R4</f>
        <v>Boergeit</v>
      </c>
      <c r="S3" s="69" t="str">
        <f>'Inschrijving VHGS'!S4</f>
        <v>BG-G</v>
      </c>
    </row>
    <row r="4" spans="1:19" ht="25.2" x14ac:dyDescent="0.6">
      <c r="A4" s="9"/>
      <c r="C4" s="111" t="s">
        <v>54</v>
      </c>
      <c r="D4" s="112"/>
      <c r="E4" s="113">
        <f>'Inschrijving VHGS'!E4</f>
        <v>46224</v>
      </c>
      <c r="F4" s="114"/>
      <c r="J4" s="69">
        <f>'Inschrijving VHGS'!J4</f>
        <v>0</v>
      </c>
      <c r="K4" s="69">
        <f>'Inschrijving VHGS'!K4</f>
        <v>0</v>
      </c>
      <c r="L4" s="69" t="str">
        <f>'Inschrijving VHGS'!L4</f>
        <v xml:space="preserve"> Bluefaced Leicester</v>
      </c>
      <c r="M4" s="69" t="str">
        <f>'Inschrijving VHGS'!M4</f>
        <v xml:space="preserve"> Angora geit                      </v>
      </c>
      <c r="N4" s="69" t="str">
        <f>'Inschrijving VHGS'!N4</f>
        <v xml:space="preserve"> Bruin</v>
      </c>
      <c r="O4" s="69">
        <f>'Inschrijving VHGS'!O4</f>
        <v>1</v>
      </c>
      <c r="P4" s="69">
        <f>'Inschrijving VHGS'!P4</f>
        <v>0</v>
      </c>
      <c r="Q4" s="69" t="str">
        <f>'Inschrijving VHGS'!Q4</f>
        <v>G3</v>
      </c>
      <c r="R4" s="69" t="str">
        <f>'Inschrijving VHGS'!R5</f>
        <v>Bonte Melkgeit</v>
      </c>
      <c r="S4" s="69" t="str">
        <f>'Inschrijving VHGS'!S5</f>
        <v>BM-G</v>
      </c>
    </row>
    <row r="5" spans="1:19" ht="19.2" thickBot="1" x14ac:dyDescent="0.5">
      <c r="J5" s="69">
        <f>'Inschrijving VHGS'!J5</f>
        <v>0</v>
      </c>
      <c r="K5" s="69">
        <f>'Inschrijving VHGS'!K5</f>
        <v>0</v>
      </c>
      <c r="L5" s="69" t="str">
        <f>'Inschrijving VHGS'!L5</f>
        <v xml:space="preserve"> Castlemilk Moorit</v>
      </c>
      <c r="M5" s="69" t="str">
        <f>'Inschrijving VHGS'!M5</f>
        <v xml:space="preserve"> Appenzellergeit    </v>
      </c>
      <c r="N5" s="69" t="str">
        <f>'Inschrijving VHGS'!N5</f>
        <v xml:space="preserve"> Schimmel</v>
      </c>
      <c r="O5" s="69">
        <f>'Inschrijving VHGS'!O5</f>
        <v>46132</v>
      </c>
      <c r="P5" s="69">
        <f>'Inschrijving VHGS'!P5</f>
        <v>0</v>
      </c>
      <c r="Q5" s="69" t="str">
        <f>'Inschrijving VHGS'!Q5</f>
        <v>G4</v>
      </c>
      <c r="R5" s="69" t="str">
        <f>'Inschrijving VHGS'!R6</f>
        <v>Dwerggeit</v>
      </c>
      <c r="S5" s="69" t="str">
        <f>'Inschrijving VHGS'!S6</f>
        <v>DG-G</v>
      </c>
    </row>
    <row r="6" spans="1:19" ht="19.2" hidden="1" thickBot="1" x14ac:dyDescent="0.5">
      <c r="A6" s="87" t="s">
        <v>113</v>
      </c>
      <c r="B6" s="87"/>
      <c r="C6" s="87"/>
      <c r="D6" s="87"/>
      <c r="E6" s="87"/>
      <c r="F6" s="87"/>
      <c r="G6" s="87"/>
      <c r="J6" s="69">
        <f>'Inschrijving VHGS'!J6</f>
        <v>0</v>
      </c>
      <c r="K6" s="69">
        <f>'Inschrijving VHGS'!K6</f>
        <v>0</v>
      </c>
      <c r="L6" s="69" t="str">
        <f>'Inschrijving VHGS'!L6</f>
        <v xml:space="preserve"> Clun forest</v>
      </c>
      <c r="M6" s="69" t="str">
        <f>'Inschrijving VHGS'!M6</f>
        <v xml:space="preserve"> Bagot</v>
      </c>
      <c r="N6" s="69">
        <f>'Inschrijving VHGS'!N6</f>
        <v>0</v>
      </c>
      <c r="O6" s="69" t="str">
        <f>'Inschrijving VHGS'!O6</f>
        <v>attest datum:</v>
      </c>
      <c r="P6" s="69">
        <f>'Inschrijving VHGS'!P6</f>
        <v>0</v>
      </c>
      <c r="Q6" s="69" t="str">
        <f>'Inschrijving VHGS'!Q6</f>
        <v>G5</v>
      </c>
      <c r="R6" s="69" t="str">
        <f>'Inschrijving VHGS'!R7</f>
        <v>Hertkleurige Geit</v>
      </c>
      <c r="S6" s="69" t="str">
        <f>'Inschrijving VHGS'!S7</f>
        <v>HK-G</v>
      </c>
    </row>
    <row r="7" spans="1:19" ht="19.2" hidden="1" thickBot="1" x14ac:dyDescent="0.5">
      <c r="A7" s="87" t="s">
        <v>98</v>
      </c>
      <c r="B7" s="87"/>
      <c r="C7" s="87"/>
      <c r="D7" s="87"/>
      <c r="E7" s="87"/>
      <c r="F7" s="87"/>
      <c r="G7" s="87"/>
      <c r="J7" s="69">
        <f>'Inschrijving VHGS'!J7</f>
        <v>0</v>
      </c>
      <c r="K7" s="69">
        <f>'Inschrijving VHGS'!K7</f>
        <v>0</v>
      </c>
      <c r="L7" s="69" t="str">
        <f>'Inschrijving VHGS'!L7</f>
        <v xml:space="preserve"> Devon and Cornwall longwool</v>
      </c>
      <c r="M7" s="69" t="str">
        <f>'Inschrijving VHGS'!M7</f>
        <v xml:space="preserve"> Boer geit                           </v>
      </c>
      <c r="N7" s="69">
        <f>'Inschrijving VHGS'!N7</f>
        <v>0</v>
      </c>
      <c r="O7" s="69">
        <f>'Inschrijving VHGS'!O7</f>
        <v>46225</v>
      </c>
      <c r="P7" s="69">
        <f>'Inschrijving VHGS'!P7</f>
        <v>0</v>
      </c>
      <c r="Q7" s="69" t="str">
        <f>'Inschrijving VHGS'!Q7</f>
        <v>G6</v>
      </c>
      <c r="R7" s="69" t="str">
        <f>'Inschrijving VHGS'!R8</f>
        <v>Toggenburger Geit</v>
      </c>
      <c r="S7" s="69" t="str">
        <f>'Inschrijving VHGS'!S8</f>
        <v>TB-G</v>
      </c>
    </row>
    <row r="8" spans="1:19" ht="19.2" hidden="1" thickBot="1" x14ac:dyDescent="0.5">
      <c r="J8" s="69">
        <f>'Inschrijving VHGS'!J8</f>
        <v>0</v>
      </c>
      <c r="K8" s="69">
        <f>'Inschrijving VHGS'!K8</f>
        <v>0</v>
      </c>
      <c r="L8" s="69" t="str">
        <f>'Inschrijving VHGS'!L8</f>
        <v xml:space="preserve"> Dorset Horn</v>
      </c>
      <c r="M8" s="69" t="str">
        <f>'Inschrijving VHGS'!M8</f>
        <v xml:space="preserve"> Bonte Duitse Edelgeit</v>
      </c>
      <c r="N8" s="69">
        <f>'Inschrijving VHGS'!N8</f>
        <v>0</v>
      </c>
      <c r="O8" s="69">
        <f>'Inschrijving VHGS'!O8</f>
        <v>47320</v>
      </c>
      <c r="P8" s="69">
        <f>'Inschrijving VHGS'!P8</f>
        <v>0</v>
      </c>
      <c r="Q8" s="69" t="str">
        <f>'Inschrijving VHGS'!Q8</f>
        <v>G7</v>
      </c>
      <c r="R8" s="69" t="str">
        <f>'Inschrijving VHGS'!R9</f>
        <v>Witte Melkgeit</v>
      </c>
      <c r="S8" s="69" t="str">
        <f>'Inschrijving VHGS'!S9</f>
        <v>WM-G</v>
      </c>
    </row>
    <row r="9" spans="1:19" ht="19.2" hidden="1" thickBot="1" x14ac:dyDescent="0.5">
      <c r="A9" s="115" t="s">
        <v>102</v>
      </c>
      <c r="B9" s="116"/>
      <c r="C9" s="56">
        <f>'Inschrijving VHGS'!C9</f>
        <v>0</v>
      </c>
      <c r="D9" s="121" t="s">
        <v>100</v>
      </c>
      <c r="E9" s="116"/>
      <c r="F9" s="122"/>
      <c r="G9" s="123"/>
      <c r="I9" s="43"/>
      <c r="J9" s="69">
        <f>'Inschrijving VHGS'!J9</f>
        <v>0</v>
      </c>
      <c r="K9" s="69">
        <f>'Inschrijving VHGS'!K9</f>
        <v>0</v>
      </c>
      <c r="L9" s="69" t="str">
        <f>'Inschrijving VHGS'!L9</f>
        <v xml:space="preserve"> Drents heideschaap</v>
      </c>
      <c r="M9" s="69" t="str">
        <f>'Inschrijving VHGS'!M9</f>
        <v xml:space="preserve"> Bonte geit                        </v>
      </c>
      <c r="N9" s="69">
        <f>'Inschrijving VHGS'!N9</f>
        <v>0</v>
      </c>
      <c r="O9" s="69" t="str">
        <f>'Inschrijving VHGS'!O9</f>
        <v>insch datum:</v>
      </c>
      <c r="P9" s="69">
        <f>'Inschrijving VHGS'!P9</f>
        <v>0</v>
      </c>
      <c r="Q9" s="69" t="str">
        <f>'Inschrijving VHGS'!Q9</f>
        <v>S1</v>
      </c>
      <c r="R9" s="69" t="str">
        <f>'Inschrijving VHGS'!R10</f>
        <v>Belgisch Melkschaap</v>
      </c>
      <c r="S9" s="69" t="str">
        <f>'Inschrijving VHGS'!S10</f>
        <v>BM-S</v>
      </c>
    </row>
    <row r="10" spans="1:19" ht="19.2" hidden="1" thickBot="1" x14ac:dyDescent="0.5">
      <c r="A10" s="96" t="s">
        <v>112</v>
      </c>
      <c r="B10" s="97"/>
      <c r="C10" s="59"/>
      <c r="D10" s="98" t="s">
        <v>111</v>
      </c>
      <c r="E10" s="97"/>
      <c r="F10" s="99"/>
      <c r="G10" s="100"/>
      <c r="I10" s="43"/>
      <c r="J10" s="69">
        <f>'Inschrijving VHGS'!J10</f>
        <v>0</v>
      </c>
      <c r="K10" s="69">
        <f>'Inschrijving VHGS'!K10</f>
        <v>0</v>
      </c>
      <c r="L10" s="69" t="str">
        <f>'Inschrijving VHGS'!L10</f>
        <v xml:space="preserve"> Hebridian</v>
      </c>
      <c r="M10" s="69" t="str">
        <f>'Inschrijving VHGS'!M10</f>
        <v xml:space="preserve"> Britise Alpine                     </v>
      </c>
      <c r="N10" s="69">
        <f>'Inschrijving VHGS'!N10</f>
        <v>0</v>
      </c>
      <c r="O10" s="69">
        <f>'Inschrijving VHGS'!O10</f>
        <v>39142</v>
      </c>
      <c r="P10" s="69">
        <f>'Inschrijving VHGS'!P10</f>
        <v>0</v>
      </c>
      <c r="Q10" s="69" t="str">
        <f>'Inschrijving VHGS'!Q10</f>
        <v>S2</v>
      </c>
      <c r="R10" s="69" t="str">
        <f>'Inschrijving VHGS'!R11</f>
        <v>Bleu du Maine (T)</v>
      </c>
      <c r="S10" s="69" t="str">
        <f>'Inschrijving VHGS'!S11</f>
        <v>BD-S</v>
      </c>
    </row>
    <row r="11" spans="1:19" ht="19.2" hidden="1" thickBot="1" x14ac:dyDescent="0.5">
      <c r="A11" s="96" t="s">
        <v>0</v>
      </c>
      <c r="B11" s="97"/>
      <c r="C11" s="88"/>
      <c r="D11" s="89"/>
      <c r="E11" s="89"/>
      <c r="F11" s="89"/>
      <c r="G11" s="90"/>
      <c r="I11" s="43"/>
      <c r="J11" s="69">
        <f>'Inschrijving VHGS'!J11</f>
        <v>0</v>
      </c>
      <c r="K11" s="69">
        <f>'Inschrijving VHGS'!K11</f>
        <v>0</v>
      </c>
      <c r="L11" s="69" t="str">
        <f>'Inschrijving VHGS'!L11</f>
        <v xml:space="preserve"> Herdwick</v>
      </c>
      <c r="M11" s="69" t="str">
        <f>'Inschrijving VHGS'!M11</f>
        <v xml:space="preserve"> </v>
      </c>
      <c r="N11" s="69">
        <f>'Inschrijving VHGS'!N11</f>
        <v>0</v>
      </c>
      <c r="O11" s="69">
        <f>'Inschrijving VHGS'!O11</f>
        <v>46214</v>
      </c>
      <c r="P11" s="69">
        <f>'Inschrijving VHGS'!P11</f>
        <v>0</v>
      </c>
      <c r="Q11" s="69" t="str">
        <f>'Inschrijving VHGS'!Q11</f>
        <v>S3</v>
      </c>
      <c r="R11" s="69" t="str">
        <f>'Inschrijving VHGS'!R12</f>
        <v>Drents Heideschaap (T)</v>
      </c>
      <c r="S11" s="69" t="str">
        <f>'Inschrijving VHGS'!S12</f>
        <v>DH-S</v>
      </c>
    </row>
    <row r="12" spans="1:19" ht="19.2" hidden="1" thickBot="1" x14ac:dyDescent="0.5">
      <c r="A12" s="96" t="s">
        <v>1</v>
      </c>
      <c r="B12" s="97"/>
      <c r="C12" s="88"/>
      <c r="D12" s="89"/>
      <c r="E12" s="89"/>
      <c r="F12" s="89"/>
      <c r="G12" s="90"/>
      <c r="I12" s="43"/>
      <c r="J12" s="69">
        <f>'Inschrijving VHGS'!J12</f>
        <v>0</v>
      </c>
      <c r="K12" s="69">
        <f>'Inschrijving VHGS'!K12</f>
        <v>0</v>
      </c>
      <c r="L12" s="69" t="str">
        <f>'Inschrijving VHGS'!L12</f>
        <v xml:space="preserve"> Hongaarse Racka</v>
      </c>
      <c r="M12" s="69" t="str">
        <f>'Inschrijving VHGS'!M12</f>
        <v xml:space="preserve"> Bündner Stralengeit</v>
      </c>
      <c r="N12" s="69">
        <f>'Inschrijving VHGS'!N12</f>
        <v>0</v>
      </c>
      <c r="O12" s="69">
        <f>'Inschrijving VHGS'!O12</f>
        <v>0</v>
      </c>
      <c r="P12" s="69">
        <f>'Inschrijving VHGS'!P12</f>
        <v>0</v>
      </c>
      <c r="Q12" s="69" t="str">
        <f>'Inschrijving VHGS'!Q12</f>
        <v>S4</v>
      </c>
      <c r="R12" s="69" t="str">
        <f>'Inschrijving VHGS'!R13</f>
        <v>Hampshire Down (T)</v>
      </c>
      <c r="S12" s="69" t="str">
        <f>'Inschrijving VHGS'!S13</f>
        <v>HD-S</v>
      </c>
    </row>
    <row r="13" spans="1:19" ht="19.2" hidden="1" thickBot="1" x14ac:dyDescent="0.5">
      <c r="A13" s="96" t="s">
        <v>46</v>
      </c>
      <c r="B13" s="97"/>
      <c r="C13" s="55"/>
      <c r="D13" s="36" t="s">
        <v>47</v>
      </c>
      <c r="E13" s="88"/>
      <c r="F13" s="91"/>
      <c r="G13" s="92"/>
      <c r="I13" s="43"/>
      <c r="J13" s="69">
        <f>'Inschrijving VHGS'!J13</f>
        <v>0</v>
      </c>
      <c r="K13" s="69">
        <f>'Inschrijving VHGS'!K13</f>
        <v>0</v>
      </c>
      <c r="L13" s="69" t="str">
        <f>'Inschrijving VHGS'!L13</f>
        <v xml:space="preserve"> Jacob schaap </v>
      </c>
      <c r="M13" s="69" t="str">
        <f>'Inschrijving VHGS'!M13</f>
        <v xml:space="preserve"> Damara geit                       </v>
      </c>
      <c r="N13" s="69">
        <f>'Inschrijving VHGS'!N13</f>
        <v>0</v>
      </c>
      <c r="O13" s="69" t="str">
        <f>'Inschrijving VHGS'!O13</f>
        <v xml:space="preserve">wedstrijddatum : </v>
      </c>
      <c r="P13" s="69">
        <f>'Inschrijving VHGS'!P13</f>
        <v>0</v>
      </c>
      <c r="Q13" s="69" t="str">
        <f>'Inschrijving VHGS'!Q13</f>
        <v>S5</v>
      </c>
      <c r="R13" s="69" t="str">
        <f>'Inschrijving VHGS'!R14</f>
        <v>Kerry Hill (T)</v>
      </c>
      <c r="S13" s="69" t="str">
        <f>'Inschrijving VHGS'!S14</f>
        <v>KH-S</v>
      </c>
    </row>
    <row r="14" spans="1:19" ht="19.2" hidden="1" thickBot="1" x14ac:dyDescent="0.5">
      <c r="A14" s="96" t="s">
        <v>2</v>
      </c>
      <c r="B14" s="97"/>
      <c r="C14" s="126"/>
      <c r="D14" s="127"/>
      <c r="E14" s="127"/>
      <c r="F14" s="128"/>
      <c r="G14" s="129"/>
      <c r="I14"/>
      <c r="J14" s="69">
        <f>'Inschrijving VHGS'!J14</f>
        <v>0</v>
      </c>
      <c r="K14" s="69">
        <f>'Inschrijving VHGS'!K14</f>
        <v>0</v>
      </c>
      <c r="L14" s="69" t="str">
        <f>'Inschrijving VHGS'!L14</f>
        <v xml:space="preserve"> Kärtner brilschaap</v>
      </c>
      <c r="M14" s="69" t="str">
        <f>'Inschrijving VHGS'!M14</f>
        <v xml:space="preserve"> Dwerggeit                       </v>
      </c>
      <c r="N14" s="69">
        <f>'Inschrijving VHGS'!N14</f>
        <v>0</v>
      </c>
      <c r="O14" s="69">
        <f>'Inschrijving VHGS'!O14</f>
        <v>46224</v>
      </c>
      <c r="P14" s="69">
        <f>'Inschrijving VHGS'!P14</f>
        <v>0</v>
      </c>
      <c r="Q14" s="69" t="str">
        <f>'Inschrijving VHGS'!Q14</f>
        <v>S6</v>
      </c>
      <c r="R14" s="69" t="str">
        <f>'Inschrijving VHGS'!R15</f>
        <v>Ouessant (T)</v>
      </c>
      <c r="S14" s="69" t="str">
        <f>'Inschrijving VHGS'!S15</f>
        <v>OU-S</v>
      </c>
    </row>
    <row r="15" spans="1:19" ht="19.2" hidden="1" thickBot="1" x14ac:dyDescent="0.5">
      <c r="A15" s="96" t="s">
        <v>97</v>
      </c>
      <c r="B15" s="97"/>
      <c r="C15" s="133"/>
      <c r="D15" s="134"/>
      <c r="E15" s="134"/>
      <c r="F15" s="128"/>
      <c r="G15" s="129"/>
      <c r="I15"/>
      <c r="J15" s="69">
        <f>'Inschrijving VHGS'!J15</f>
        <v>0</v>
      </c>
      <c r="K15" s="69">
        <f>'Inschrijving VHGS'!K15</f>
        <v>0</v>
      </c>
      <c r="L15" s="69" t="str">
        <f>'Inschrijving VHGS'!L15</f>
        <v xml:space="preserve"> Leicester longwool</v>
      </c>
      <c r="M15" s="69" t="str">
        <f>'Inschrijving VHGS'!M15</f>
        <v xml:space="preserve"> Galla-geit (of Somali-geit)</v>
      </c>
      <c r="N15" s="69">
        <f>'Inschrijving VHGS'!N15</f>
        <v>0</v>
      </c>
      <c r="O15" s="69" t="str">
        <f>'Inschrijving VHGS'!O15</f>
        <v>( zie E4 )</v>
      </c>
      <c r="P15" s="69">
        <f>'Inschrijving VHGS'!P15</f>
        <v>0</v>
      </c>
      <c r="Q15" s="69" t="str">
        <f>'Inschrijving VHGS'!Q15</f>
        <v>S7</v>
      </c>
      <c r="R15" s="69" t="str">
        <f>'Inschrijving VHGS'!R16</f>
        <v>Scottish Blackface (T)</v>
      </c>
      <c r="S15" s="69" t="str">
        <f>'Inschrijving VHGS'!S16</f>
        <v>SB-S</v>
      </c>
    </row>
    <row r="16" spans="1:19" ht="19.2" hidden="1" thickBot="1" x14ac:dyDescent="0.5">
      <c r="A16" s="96" t="s">
        <v>3</v>
      </c>
      <c r="B16" s="97"/>
      <c r="C16" s="165"/>
      <c r="D16" s="134"/>
      <c r="E16" s="134"/>
      <c r="F16" s="128"/>
      <c r="G16" s="129"/>
      <c r="I16"/>
      <c r="J16" s="69">
        <f>'Inschrijving VHGS'!J16</f>
        <v>0</v>
      </c>
      <c r="K16" s="69">
        <f>'Inschrijving VHGS'!K16</f>
        <v>0</v>
      </c>
      <c r="L16" s="69" t="str">
        <f>'Inschrijving VHGS'!L16</f>
        <v xml:space="preserve"> Lleyn</v>
      </c>
      <c r="M16" s="69" t="str">
        <f>'Inschrijving VHGS'!M16</f>
        <v xml:space="preserve"> Girgentana</v>
      </c>
      <c r="N16" s="69">
        <f>'Inschrijving VHGS'!N16</f>
        <v>0</v>
      </c>
      <c r="O16" s="69" t="str">
        <f>'Inschrijving VHGS'!O16</f>
        <v>groene velden zelf in te vullen !</v>
      </c>
      <c r="P16" s="69">
        <f>'Inschrijving VHGS'!P16</f>
        <v>0</v>
      </c>
      <c r="Q16" s="69" t="str">
        <f>'Inschrijving VHGS'!Q16</f>
        <v>S8</v>
      </c>
      <c r="R16" s="69" t="str">
        <f>'Inschrijving VHGS'!R17</f>
        <v>Soay (T)</v>
      </c>
      <c r="S16" s="69" t="str">
        <f>'Inschrijving VHGS'!S17</f>
        <v>SO-S</v>
      </c>
    </row>
    <row r="17" spans="1:19" ht="19.2" hidden="1" thickBot="1" x14ac:dyDescent="0.5">
      <c r="A17" s="96" t="s">
        <v>99</v>
      </c>
      <c r="B17" s="97"/>
      <c r="C17" s="126"/>
      <c r="D17" s="127"/>
      <c r="E17" s="127"/>
      <c r="F17" s="128"/>
      <c r="G17" s="129"/>
      <c r="I17"/>
      <c r="J17" s="69">
        <f>'Inschrijving VHGS'!J17</f>
        <v>0</v>
      </c>
      <c r="K17" s="69">
        <f>'Inschrijving VHGS'!K17</f>
        <v>0</v>
      </c>
      <c r="L17" s="69" t="str">
        <f>'Inschrijving VHGS'!L17</f>
        <v xml:space="preserve"> Manx Loghtan</v>
      </c>
      <c r="M17" s="69" t="str">
        <f>'Inschrijving VHGS'!M17</f>
        <v xml:space="preserve"> Golden Guernsey              </v>
      </c>
      <c r="N17" s="69">
        <f>'Inschrijving VHGS'!N17</f>
        <v>0</v>
      </c>
      <c r="O17" s="69">
        <f>'Inschrijving VHGS'!O17</f>
        <v>0</v>
      </c>
      <c r="P17" s="69">
        <f>'Inschrijving VHGS'!P17</f>
        <v>0</v>
      </c>
      <c r="Q17" s="69" t="str">
        <f>'Inschrijving VHGS'!Q17</f>
        <v>S9</v>
      </c>
      <c r="R17" s="69" t="str">
        <f>'Inschrijving VHGS'!R19</f>
        <v>Zwartbles (T)</v>
      </c>
      <c r="S17" s="69" t="str">
        <f>'Inschrijving VHGS'!S19</f>
        <v>ZB-S</v>
      </c>
    </row>
    <row r="18" spans="1:19" ht="19.2" hidden="1" thickBot="1" x14ac:dyDescent="0.5">
      <c r="A18" s="96" t="str">
        <f>IF(E4=O19," Certificaat geldig tot :","")</f>
        <v/>
      </c>
      <c r="B18" s="97"/>
      <c r="C18" s="117"/>
      <c r="D18" s="118"/>
      <c r="E18" s="118"/>
      <c r="F18" s="119"/>
      <c r="G18" s="120"/>
      <c r="I18"/>
      <c r="J18" s="69">
        <f>'Inschrijving VHGS'!J18</f>
        <v>0</v>
      </c>
      <c r="K18" s="69">
        <f>'Inschrijving VHGS'!K18</f>
        <v>0</v>
      </c>
      <c r="L18" s="69" t="str">
        <f>'Inschrijving VHGS'!L18</f>
        <v xml:space="preserve"> Merino</v>
      </c>
      <c r="M18" s="69" t="str">
        <f>'Inschrijving VHGS'!M18</f>
        <v xml:space="preserve"> Hertkleurige geit                </v>
      </c>
      <c r="N18" s="69">
        <f>'Inschrijving VHGS'!N18</f>
        <v>0</v>
      </c>
      <c r="O18" s="69">
        <f>'Inschrijving VHGS'!O18</f>
        <v>2</v>
      </c>
      <c r="P18" s="69">
        <f>'Inschrijving VHGS'!P18</f>
        <v>0</v>
      </c>
      <c r="Q18" s="69" t="str">
        <f>'Inschrijving VHGS'!Q18</f>
        <v>S99</v>
      </c>
      <c r="R18" s="69" t="str">
        <f>'Inschrijving VHGS'!R20</f>
        <v>Blanco regel !!</v>
      </c>
      <c r="S18" s="69" t="str">
        <f>'Inschrijving VHGS'!S20</f>
        <v xml:space="preserve"> </v>
      </c>
    </row>
    <row r="19" spans="1:19" ht="19.2" hidden="1" thickBot="1" x14ac:dyDescent="0.5">
      <c r="A19" s="101" t="s">
        <v>9</v>
      </c>
      <c r="B19" s="102"/>
      <c r="C19" s="57">
        <f>15-D51</f>
        <v>0</v>
      </c>
      <c r="D19" s="58"/>
      <c r="E19" s="10"/>
      <c r="F19" s="10"/>
      <c r="G19" s="11"/>
      <c r="J19" s="69">
        <f>'Inschrijving VHGS'!J19</f>
        <v>0</v>
      </c>
      <c r="K19" s="69">
        <f>'Inschrijving VHGS'!K19</f>
        <v>0</v>
      </c>
      <c r="L19" s="69" t="str">
        <f>'Inschrijving VHGS'!L19</f>
        <v xml:space="preserve"> Belgisch melkschaap</v>
      </c>
      <c r="M19" s="69" t="str">
        <f>'Inschrijving VHGS'!M19</f>
        <v xml:space="preserve"> Kashmir-geit</v>
      </c>
      <c r="N19" s="69">
        <f>'Inschrijving VHGS'!N19</f>
        <v>0</v>
      </c>
      <c r="O19" s="69" t="str">
        <f>'Inschrijving VHGS'!O19</f>
        <v>x</v>
      </c>
      <c r="P19" s="69">
        <f>'Inschrijving VHGS'!P19</f>
        <v>0</v>
      </c>
      <c r="Q19" s="69">
        <f>'Inschrijving VHGS'!Q19</f>
        <v>0</v>
      </c>
      <c r="R19" s="69" t="str">
        <f>'Inschrijving VHGS'!R21</f>
        <v>Ardense Voskop</v>
      </c>
      <c r="S19" s="69" t="str">
        <f>'Inschrijving VHGS'!S21</f>
        <v>AV-S</v>
      </c>
    </row>
    <row r="20" spans="1:19" ht="18" hidden="1" customHeight="1" x14ac:dyDescent="0.45">
      <c r="J20" s="69">
        <f>'Inschrijving VHGS'!J20</f>
        <v>0</v>
      </c>
      <c r="K20" s="69">
        <f>'Inschrijving VHGS'!K20</f>
        <v>0</v>
      </c>
      <c r="L20" s="69" t="str">
        <f>'Inschrijving VHGS'!L20</f>
        <v xml:space="preserve"> Ouessant </v>
      </c>
      <c r="M20" s="69" t="str">
        <f>'Inschrijving VHGS'!M20</f>
        <v xml:space="preserve"> Kempense witte geit          </v>
      </c>
      <c r="N20" s="69">
        <f>'Inschrijving VHGS'!N20</f>
        <v>0</v>
      </c>
      <c r="O20" s="69" t="str">
        <f>'Inschrijving VHGS'!O20</f>
        <v>x</v>
      </c>
      <c r="P20" s="69">
        <f>'Inschrijving VHGS'!P20</f>
        <v>0</v>
      </c>
      <c r="Q20" s="69">
        <f>'Inschrijving VHGS'!Q20</f>
        <v>0</v>
      </c>
      <c r="R20" s="69" t="str">
        <f>'Inschrijving VHGS'!R22</f>
        <v>Badger Face</v>
      </c>
      <c r="S20" s="69" t="str">
        <f>'Inschrijving VHGS'!S22</f>
        <v>BF-S</v>
      </c>
    </row>
    <row r="21" spans="1:19" ht="19.2" hidden="1" thickBot="1" x14ac:dyDescent="0.5">
      <c r="A21" s="87" t="s">
        <v>116</v>
      </c>
      <c r="B21" s="87"/>
      <c r="C21" s="87"/>
      <c r="D21" s="87"/>
      <c r="E21" s="87"/>
      <c r="F21" s="87"/>
      <c r="G21" s="87"/>
      <c r="J21" s="69">
        <f>'Inschrijving VHGS'!J21</f>
        <v>0</v>
      </c>
      <c r="K21" s="69">
        <f>'Inschrijving VHGS'!K21</f>
        <v>0</v>
      </c>
      <c r="L21" s="69" t="str">
        <f>'Inschrijving VHGS'!L21</f>
        <v xml:space="preserve"> Portland</v>
      </c>
      <c r="M21" s="69" t="str">
        <f>'Inschrijving VHGS'!M21</f>
        <v xml:space="preserve"> Kiko</v>
      </c>
      <c r="N21" s="69">
        <f>'Inschrijving VHGS'!N21</f>
        <v>0</v>
      </c>
      <c r="O21" s="69">
        <f>'Inschrijving VHGS'!O21</f>
        <v>0</v>
      </c>
      <c r="P21" s="69">
        <f>'Inschrijving VHGS'!P21</f>
        <v>0</v>
      </c>
      <c r="Q21" s="69">
        <f>'Inschrijving VHGS'!Q21</f>
        <v>0</v>
      </c>
      <c r="R21" s="69" t="str">
        <f>'Inschrijving VHGS'!R23</f>
        <v>Barbados Black Belly</v>
      </c>
      <c r="S21" s="69" t="str">
        <f>'Inschrijving VHGS'!S23</f>
        <v>BB-S</v>
      </c>
    </row>
    <row r="22" spans="1:19" ht="6" hidden="1" customHeight="1" thickBot="1" x14ac:dyDescent="0.5">
      <c r="J22" s="69">
        <f>'Inschrijving VHGS'!J22</f>
        <v>0</v>
      </c>
      <c r="K22" s="69">
        <f>'Inschrijving VHGS'!K22</f>
        <v>0</v>
      </c>
      <c r="L22" s="69" t="str">
        <f>'Inschrijving VHGS'!L22</f>
        <v xml:space="preserve"> Ryeland</v>
      </c>
      <c r="M22" s="69" t="str">
        <f>'Inschrijving VHGS'!M22</f>
        <v xml:space="preserve"> La Mancha</v>
      </c>
      <c r="N22" s="69">
        <f>'Inschrijving VHGS'!N22</f>
        <v>0</v>
      </c>
      <c r="O22" s="69">
        <f>'Inschrijving VHGS'!O22</f>
        <v>0</v>
      </c>
      <c r="P22" s="69">
        <f>'Inschrijving VHGS'!P22</f>
        <v>0</v>
      </c>
      <c r="Q22" s="69">
        <f>'Inschrijving VHGS'!Q22</f>
        <v>0</v>
      </c>
      <c r="R22" s="69" t="str">
        <f>'Inschrijving VHGS'!R24</f>
        <v>Bonte schaap</v>
      </c>
      <c r="S22" s="69" t="str">
        <f>'Inschrijving VHGS'!S24</f>
        <v>BS-S</v>
      </c>
    </row>
    <row r="23" spans="1:19" ht="19.2" hidden="1" thickBot="1" x14ac:dyDescent="0.5">
      <c r="A23" s="28"/>
      <c r="B23" s="142" t="str">
        <f>IF(E4=O19,"Copie van mijn CAE- of zwoegervrij attest in bijlage","")</f>
        <v/>
      </c>
      <c r="C23" s="143"/>
      <c r="D23" s="143"/>
      <c r="E23" s="143"/>
      <c r="F23" s="143"/>
      <c r="G23" s="144"/>
      <c r="I23" s="44"/>
      <c r="J23" s="69">
        <f>'Inschrijving VHGS'!J23</f>
        <v>0</v>
      </c>
      <c r="K23" s="69">
        <f>'Inschrijving VHGS'!K23</f>
        <v>0</v>
      </c>
      <c r="L23" s="69" t="str">
        <f>'Inschrijving VHGS'!L23</f>
        <v xml:space="preserve"> Scottish blackface </v>
      </c>
      <c r="M23" s="69" t="str">
        <f>'Inschrijving VHGS'!M23</f>
        <v xml:space="preserve"> Moxoto</v>
      </c>
      <c r="N23" s="69">
        <f>'Inschrijving VHGS'!N23</f>
        <v>0</v>
      </c>
      <c r="O23" s="69">
        <f>'Inschrijving VHGS'!O23</f>
        <v>0</v>
      </c>
      <c r="P23" s="69">
        <f>'Inschrijving VHGS'!P23</f>
        <v>0</v>
      </c>
      <c r="Q23" s="69">
        <f>'Inschrijving VHGS'!Q23</f>
        <v>0</v>
      </c>
      <c r="R23" s="69" t="str">
        <f>'Inschrijving VHGS'!R25</f>
        <v>Castlemilk Moorit</v>
      </c>
      <c r="S23" s="69" t="str">
        <f>'Inschrijving VHGS'!S25</f>
        <v>CM-S</v>
      </c>
    </row>
    <row r="24" spans="1:19" ht="19.5" hidden="1" customHeight="1" x14ac:dyDescent="0.45">
      <c r="A24" s="29"/>
      <c r="B24" s="93" t="s">
        <v>101</v>
      </c>
      <c r="C24" s="94"/>
      <c r="D24" s="94"/>
      <c r="E24" s="94"/>
      <c r="F24" s="94"/>
      <c r="G24" s="95"/>
      <c r="I24"/>
      <c r="J24" s="69">
        <f>'Inschrijving VHGS'!J24</f>
        <v>0</v>
      </c>
      <c r="K24" s="69">
        <f>'Inschrijving VHGS'!K24</f>
        <v>0</v>
      </c>
      <c r="L24" s="69" t="str">
        <f>'Inschrijving VHGS'!L24</f>
        <v xml:space="preserve"> Soay</v>
      </c>
      <c r="M24" s="69" t="str">
        <f>'Inschrijving VHGS'!M24</f>
        <v xml:space="preserve"> Murciano Granadina          </v>
      </c>
      <c r="N24" s="69">
        <f>'Inschrijving VHGS'!N24</f>
        <v>0</v>
      </c>
      <c r="O24" s="69">
        <f>'Inschrijving VHGS'!O24</f>
        <v>0</v>
      </c>
      <c r="P24" s="69">
        <f>'Inschrijving VHGS'!P24</f>
        <v>0</v>
      </c>
      <c r="Q24" s="69">
        <f>'Inschrijving VHGS'!Q24</f>
        <v>0</v>
      </c>
      <c r="R24" s="69" t="str">
        <f>'Inschrijving VHGS'!R26</f>
        <v>Kempens Heideschaap</v>
      </c>
      <c r="S24" s="69" t="str">
        <f>'Inschrijving VHGS'!S26</f>
        <v>KE-S</v>
      </c>
    </row>
    <row r="25" spans="1:19" ht="19.2" hidden="1" thickBot="1" x14ac:dyDescent="0.5">
      <c r="A25" s="29"/>
      <c r="B25" s="93" t="s">
        <v>53</v>
      </c>
      <c r="C25" s="94"/>
      <c r="D25" s="94"/>
      <c r="E25" s="94"/>
      <c r="F25" s="94"/>
      <c r="G25" s="95"/>
      <c r="I25"/>
      <c r="J25" s="69">
        <f>'Inschrijving VHGS'!J25</f>
        <v>0</v>
      </c>
      <c r="K25" s="69">
        <f>'Inschrijving VHGS'!K25</f>
        <v>0</v>
      </c>
      <c r="L25" s="69" t="str">
        <f>'Inschrijving VHGS'!L25</f>
        <v xml:space="preserve"> Walliser zwartneusschaap</v>
      </c>
      <c r="M25" s="69" t="str">
        <f>'Inschrijving VHGS'!M25</f>
        <v xml:space="preserve"> Nederlandse landgeit          </v>
      </c>
      <c r="N25" s="69">
        <f>'Inschrijving VHGS'!N25</f>
        <v>0</v>
      </c>
      <c r="O25" s="69">
        <f>'Inschrijving VHGS'!O25</f>
        <v>0</v>
      </c>
      <c r="P25" s="69">
        <f>'Inschrijving VHGS'!P25</f>
        <v>0</v>
      </c>
      <c r="Q25" s="69">
        <f>'Inschrijving VHGS'!Q25</f>
        <v>0</v>
      </c>
      <c r="R25" s="69" t="str">
        <f>'Inschrijving VHGS'!R27</f>
        <v>Clun Forest</v>
      </c>
      <c r="S25" s="69" t="str">
        <f>'Inschrijving VHGS'!S27</f>
        <v>CF-S</v>
      </c>
    </row>
    <row r="26" spans="1:19" ht="19.2" hidden="1" thickBot="1" x14ac:dyDescent="0.5">
      <c r="A26" s="30"/>
      <c r="B26" s="139" t="s">
        <v>247</v>
      </c>
      <c r="C26" s="140"/>
      <c r="D26" s="140"/>
      <c r="E26" s="140"/>
      <c r="F26" s="140"/>
      <c r="G26" s="141"/>
      <c r="I26"/>
      <c r="J26" s="69">
        <f>'Inschrijving VHGS'!J26</f>
        <v>0</v>
      </c>
      <c r="K26" s="69">
        <f>'Inschrijving VHGS'!K26</f>
        <v>0</v>
      </c>
      <c r="L26" s="69" t="str">
        <f>'Inschrijving VHGS'!L26</f>
        <v xml:space="preserve"> Wensleydale </v>
      </c>
      <c r="M26" s="69" t="str">
        <f>'Inschrijving VHGS'!M26</f>
        <v xml:space="preserve"> Nera Verzasca</v>
      </c>
      <c r="N26" s="69">
        <f>'Inschrijving VHGS'!N26</f>
        <v>0</v>
      </c>
      <c r="O26" s="69">
        <f>'Inschrijving VHGS'!O26</f>
        <v>0</v>
      </c>
      <c r="P26" s="69">
        <f>'Inschrijving VHGS'!P26</f>
        <v>0</v>
      </c>
      <c r="Q26" s="69">
        <f>'Inschrijving VHGS'!Q26</f>
        <v>0</v>
      </c>
      <c r="R26" s="69" t="str">
        <f>'Inschrijving VHGS'!R28</f>
        <v>Dorset Horn</v>
      </c>
      <c r="S26" s="69" t="str">
        <f>'Inschrijving VHGS'!S28</f>
        <v>DO-S</v>
      </c>
    </row>
    <row r="27" spans="1:19" s="23" customFormat="1" ht="30" hidden="1" customHeight="1" thickBot="1" x14ac:dyDescent="0.5">
      <c r="A27" s="23" t="s">
        <v>52</v>
      </c>
      <c r="H27" s="1"/>
      <c r="J27" s="69">
        <f>'Inschrijving VHGS'!J27</f>
        <v>0</v>
      </c>
      <c r="K27" s="69" t="str">
        <f>'Inschrijving VHGS'!K27</f>
        <v>x</v>
      </c>
      <c r="L27" s="69" t="str">
        <f>'Inschrijving VHGS'!L27</f>
        <v xml:space="preserve"> Wiltshire Horn</v>
      </c>
      <c r="M27" s="69" t="str">
        <f>'Inschrijving VHGS'!M27</f>
        <v xml:space="preserve"> Pauwengeit                        </v>
      </c>
      <c r="N27" s="69">
        <f>'Inschrijving VHGS'!N27</f>
        <v>0</v>
      </c>
      <c r="O27" s="69">
        <f>'Inschrijving VHGS'!O27</f>
        <v>0</v>
      </c>
      <c r="P27" s="69">
        <f>'Inschrijving VHGS'!P27</f>
        <v>0</v>
      </c>
      <c r="Q27" s="69">
        <f>'Inschrijving VHGS'!Q27</f>
        <v>0</v>
      </c>
      <c r="R27" s="69" t="str">
        <f>'Inschrijving VHGS'!R29</f>
        <v>Gotland Pelsschaap</v>
      </c>
      <c r="S27" s="69" t="str">
        <f>'Inschrijving VHGS'!S29</f>
        <v>GP-S</v>
      </c>
    </row>
    <row r="28" spans="1:19" ht="20.399999999999999" thickBot="1" x14ac:dyDescent="0.55000000000000004">
      <c r="A28" s="107" t="s">
        <v>248</v>
      </c>
      <c r="B28" s="108"/>
      <c r="C28" s="148"/>
      <c r="D28" s="149"/>
      <c r="E28" s="150"/>
      <c r="F28" s="2"/>
      <c r="G28" s="2"/>
      <c r="I28" s="2"/>
      <c r="J28" s="69">
        <f>'Inschrijving VHGS'!J28</f>
        <v>0</v>
      </c>
      <c r="K28" s="69">
        <f>'Inschrijving VHGS'!K28</f>
        <v>0</v>
      </c>
      <c r="L28" s="69" t="str">
        <f>'Inschrijving VHGS'!L28</f>
        <v xml:space="preserve"> Zwartbles</v>
      </c>
      <c r="M28" s="69" t="str">
        <f>'Inschrijving VHGS'!M28</f>
        <v xml:space="preserve"> Pinzgauer geit                    </v>
      </c>
      <c r="N28" s="69">
        <f>'Inschrijving VHGS'!N28</f>
        <v>0</v>
      </c>
      <c r="O28" s="69">
        <f>'Inschrijving VHGS'!O28</f>
        <v>0</v>
      </c>
      <c r="P28" s="69">
        <f>'Inschrijving VHGS'!P28</f>
        <v>0</v>
      </c>
      <c r="Q28" s="69">
        <f>'Inschrijving VHGS'!Q28</f>
        <v>0</v>
      </c>
      <c r="R28" s="69" t="str">
        <f>'Inschrijving VHGS'!R30</f>
        <v>Herdwick</v>
      </c>
      <c r="S28" s="69" t="str">
        <f>'Inschrijving VHGS'!S30</f>
        <v>HW-S</v>
      </c>
    </row>
    <row r="29" spans="1:19" s="15" customFormat="1" ht="20.25" customHeight="1" thickBot="1" x14ac:dyDescent="0.55000000000000004">
      <c r="A29" s="76" t="s">
        <v>265</v>
      </c>
      <c r="B29" s="75" t="s">
        <v>5</v>
      </c>
      <c r="C29" s="130" t="s">
        <v>7</v>
      </c>
      <c r="D29" s="131"/>
      <c r="E29" s="132"/>
      <c r="F29" s="12" t="s">
        <v>6</v>
      </c>
      <c r="G29" s="13" t="s">
        <v>10</v>
      </c>
      <c r="H29" s="1"/>
      <c r="I29" s="45"/>
      <c r="J29" s="69">
        <f>'Inschrijving VHGS'!J29</f>
        <v>0</v>
      </c>
      <c r="K29" s="69">
        <f>'Inschrijving VHGS'!K29</f>
        <v>0</v>
      </c>
      <c r="L29" s="69">
        <f>'Inschrijving VHGS'!L29</f>
        <v>0</v>
      </c>
      <c r="M29" s="69" t="str">
        <f>'Inschrijving VHGS'!M29</f>
        <v xml:space="preserve"> Poitevine geit                     </v>
      </c>
      <c r="N29" s="69">
        <f>'Inschrijving VHGS'!N29</f>
        <v>0</v>
      </c>
      <c r="O29" s="69">
        <f>'Inschrijving VHGS'!O29</f>
        <v>0</v>
      </c>
      <c r="P29" s="69">
        <f>'Inschrijving VHGS'!P29</f>
        <v>0</v>
      </c>
      <c r="Q29" s="69">
        <f>'Inschrijving VHGS'!Q29</f>
        <v>0</v>
      </c>
      <c r="R29" s="69" t="str">
        <f>'Inschrijving VHGS'!R31</f>
        <v>Heidsnucke</v>
      </c>
      <c r="S29" s="69" t="str">
        <f>'Inschrijving VHGS'!S31</f>
        <v>HS-S</v>
      </c>
    </row>
    <row r="30" spans="1:19" ht="21" customHeight="1" x14ac:dyDescent="0.45">
      <c r="A30" s="77"/>
      <c r="B30" s="80"/>
      <c r="C30" s="145"/>
      <c r="D30" s="163"/>
      <c r="E30" s="164"/>
      <c r="F30" s="31"/>
      <c r="G30" s="66"/>
      <c r="H30" s="46">
        <f t="shared" ref="H30:H44" si="0">$C$9</f>
        <v>0</v>
      </c>
      <c r="I30" s="46" t="e">
        <f t="shared" ref="I30:I44" si="1">VLOOKUP($C$28,$R$2:$S$48,2,FALSE)</f>
        <v>#N/A</v>
      </c>
      <c r="J30" s="69" t="str">
        <f>'Inschrijving VHGS'!J30</f>
        <v xml:space="preserve"> </v>
      </c>
      <c r="K30" s="69">
        <f>'Inschrijving VHGS'!K30</f>
        <v>5</v>
      </c>
      <c r="L30" s="69">
        <f>'Inschrijving VHGS'!L30</f>
        <v>0</v>
      </c>
      <c r="M30" s="69" t="str">
        <f>'Inschrijving VHGS'!M30</f>
        <v xml:space="preserve"> Rove geit                          </v>
      </c>
      <c r="N30" s="69">
        <f>'Inschrijving VHGS'!N30</f>
        <v>0</v>
      </c>
      <c r="O30" s="69">
        <f>'Inschrijving VHGS'!O30</f>
        <v>0</v>
      </c>
      <c r="P30" s="69">
        <f>'Inschrijving VHGS'!P30</f>
        <v>0</v>
      </c>
      <c r="Q30" s="69">
        <f>'Inschrijving VHGS'!Q30</f>
        <v>0</v>
      </c>
      <c r="R30" s="69" t="str">
        <f>'Inschrijving VHGS'!R32</f>
        <v>Hongaarse Racka</v>
      </c>
      <c r="S30" s="69" t="str">
        <f>'Inschrijving VHGS'!S32</f>
        <v>HR-S</v>
      </c>
    </row>
    <row r="31" spans="1:19" ht="21" customHeight="1" x14ac:dyDescent="0.45">
      <c r="A31" s="78"/>
      <c r="B31" s="81"/>
      <c r="C31" s="103"/>
      <c r="D31" s="161"/>
      <c r="E31" s="162"/>
      <c r="F31" s="32"/>
      <c r="G31" s="67"/>
      <c r="H31" s="46">
        <f t="shared" si="0"/>
        <v>0</v>
      </c>
      <c r="I31" s="46" t="e">
        <f t="shared" si="1"/>
        <v>#N/A</v>
      </c>
      <c r="J31" s="69" t="str">
        <f>'Inschrijving VHGS'!J31</f>
        <v xml:space="preserve"> </v>
      </c>
      <c r="K31" s="69">
        <f>'Inschrijving VHGS'!K31</f>
        <v>5</v>
      </c>
      <c r="L31" s="69">
        <f>'Inschrijving VHGS'!L31</f>
        <v>0</v>
      </c>
      <c r="M31" s="69" t="str">
        <f>'Inschrijving VHGS'!M31</f>
        <v xml:space="preserve"> Tauernschecke geit               </v>
      </c>
      <c r="N31" s="69">
        <f>'Inschrijving VHGS'!N31</f>
        <v>0</v>
      </c>
      <c r="O31" s="69">
        <f>'Inschrijving VHGS'!O31</f>
        <v>0</v>
      </c>
      <c r="P31" s="69">
        <f>'Inschrijving VHGS'!P31</f>
        <v>0</v>
      </c>
      <c r="Q31" s="69">
        <f>'Inschrijving VHGS'!Q31</f>
        <v>0</v>
      </c>
      <c r="R31" s="69" t="str">
        <f>'Inschrijving VHGS'!R33</f>
        <v>Jacobschaap</v>
      </c>
      <c r="S31" s="69" t="str">
        <f>'Inschrijving VHGS'!S33</f>
        <v>JS-S</v>
      </c>
    </row>
    <row r="32" spans="1:19" ht="21" customHeight="1" x14ac:dyDescent="0.45">
      <c r="A32" s="78"/>
      <c r="B32" s="81"/>
      <c r="C32" s="103"/>
      <c r="D32" s="161"/>
      <c r="E32" s="162"/>
      <c r="F32" s="32"/>
      <c r="G32" s="67"/>
      <c r="H32" s="46">
        <f t="shared" si="0"/>
        <v>0</v>
      </c>
      <c r="I32" s="46" t="e">
        <f t="shared" si="1"/>
        <v>#N/A</v>
      </c>
      <c r="J32" s="69" t="str">
        <f>'Inschrijving VHGS'!J32</f>
        <v xml:space="preserve"> </v>
      </c>
      <c r="K32" s="69">
        <f>'Inschrijving VHGS'!K32</f>
        <v>5</v>
      </c>
      <c r="L32" s="69">
        <f>'Inschrijving VHGS'!L32</f>
        <v>0</v>
      </c>
      <c r="M32" s="69" t="str">
        <f>'Inschrijving VHGS'!M32</f>
        <v xml:space="preserve"> Thüringer Wald-geit</v>
      </c>
      <c r="N32" s="69">
        <f>'Inschrijving VHGS'!N32</f>
        <v>0</v>
      </c>
      <c r="O32" s="69">
        <f>'Inschrijving VHGS'!O32</f>
        <v>0</v>
      </c>
      <c r="P32" s="69">
        <f>'Inschrijving VHGS'!P32</f>
        <v>0</v>
      </c>
      <c r="Q32" s="69">
        <f>'Inschrijving VHGS'!Q32</f>
        <v>0</v>
      </c>
      <c r="R32" s="69" t="str">
        <f>'Inschrijving VHGS'!R34</f>
        <v>Kameroen</v>
      </c>
      <c r="S32" s="69" t="str">
        <f>'Inschrijving VHGS'!S34</f>
        <v>KM-S</v>
      </c>
    </row>
    <row r="33" spans="1:19" ht="21" customHeight="1" x14ac:dyDescent="0.45">
      <c r="A33" s="78"/>
      <c r="B33" s="81"/>
      <c r="C33" s="103"/>
      <c r="D33" s="161"/>
      <c r="E33" s="162"/>
      <c r="F33" s="32"/>
      <c r="G33" s="67"/>
      <c r="H33" s="46">
        <f t="shared" si="0"/>
        <v>0</v>
      </c>
      <c r="I33" s="46" t="e">
        <f t="shared" si="1"/>
        <v>#N/A</v>
      </c>
      <c r="J33" s="69" t="str">
        <f>'Inschrijving VHGS'!J33</f>
        <v xml:space="preserve"> </v>
      </c>
      <c r="K33" s="69">
        <f>'Inschrijving VHGS'!K33</f>
        <v>5</v>
      </c>
      <c r="L33" s="69">
        <f>'Inschrijving VHGS'!L33</f>
        <v>0</v>
      </c>
      <c r="M33" s="69" t="str">
        <f>'Inschrijving VHGS'!M33</f>
        <v xml:space="preserve"> Toggenburgergeit              </v>
      </c>
      <c r="N33" s="69">
        <f>'Inschrijving VHGS'!N33</f>
        <v>0</v>
      </c>
      <c r="O33" s="69">
        <f>'Inschrijving VHGS'!O33</f>
        <v>0</v>
      </c>
      <c r="P33" s="69">
        <f>'Inschrijving VHGS'!P33</f>
        <v>0</v>
      </c>
      <c r="Q33" s="69">
        <f>'Inschrijving VHGS'!Q33</f>
        <v>0</v>
      </c>
      <c r="R33" s="69" t="str">
        <f>'Inschrijving VHGS'!R35</f>
        <v>Manx Loagtan</v>
      </c>
      <c r="S33" s="69" t="str">
        <f>'Inschrijving VHGS'!S35</f>
        <v>ML-S</v>
      </c>
    </row>
    <row r="34" spans="1:19" ht="21" customHeight="1" x14ac:dyDescent="0.45">
      <c r="A34" s="78"/>
      <c r="B34" s="81"/>
      <c r="C34" s="103"/>
      <c r="D34" s="161"/>
      <c r="E34" s="162"/>
      <c r="F34" s="32"/>
      <c r="G34" s="67"/>
      <c r="H34" s="46">
        <f t="shared" si="0"/>
        <v>0</v>
      </c>
      <c r="I34" s="46" t="e">
        <f t="shared" si="1"/>
        <v>#N/A</v>
      </c>
      <c r="J34" s="69" t="str">
        <f>'Inschrijving VHGS'!J34</f>
        <v xml:space="preserve"> </v>
      </c>
      <c r="K34" s="69">
        <f>'Inschrijving VHGS'!K34</f>
        <v>5</v>
      </c>
      <c r="L34" s="69">
        <f>'Inschrijving VHGS'!L34</f>
        <v>0</v>
      </c>
      <c r="M34" s="69" t="str">
        <f>'Inschrijving VHGS'!M34</f>
        <v xml:space="preserve"> Vlaamse geit                     </v>
      </c>
      <c r="N34" s="69">
        <f>'Inschrijving VHGS'!N34</f>
        <v>0</v>
      </c>
      <c r="O34" s="69">
        <f>'Inschrijving VHGS'!O34</f>
        <v>0</v>
      </c>
      <c r="P34" s="69">
        <f>'Inschrijving VHGS'!P34</f>
        <v>0</v>
      </c>
      <c r="Q34" s="69">
        <f>'Inschrijving VHGS'!Q34</f>
        <v>0</v>
      </c>
      <c r="R34" s="69" t="str">
        <f>'Inschrijving VHGS'!R36</f>
        <v>Nederlandse Landgeit</v>
      </c>
      <c r="S34" s="69" t="str">
        <f>'Inschrijving VHGS'!S36</f>
        <v>NL-G</v>
      </c>
    </row>
    <row r="35" spans="1:19" ht="21" customHeight="1" x14ac:dyDescent="0.45">
      <c r="A35" s="78"/>
      <c r="B35" s="81"/>
      <c r="C35" s="103"/>
      <c r="D35" s="161"/>
      <c r="E35" s="162"/>
      <c r="F35" s="32"/>
      <c r="G35" s="67"/>
      <c r="H35" s="46">
        <f t="shared" si="0"/>
        <v>0</v>
      </c>
      <c r="I35" s="46" t="e">
        <f t="shared" si="1"/>
        <v>#N/A</v>
      </c>
      <c r="J35" s="69" t="str">
        <f>'Inschrijving VHGS'!J35</f>
        <v xml:space="preserve"> </v>
      </c>
      <c r="K35" s="69">
        <f>'Inschrijving VHGS'!K35</f>
        <v>5</v>
      </c>
      <c r="L35" s="69">
        <f>'Inschrijving VHGS'!L35</f>
        <v>0</v>
      </c>
      <c r="M35" s="69" t="str">
        <f>'Inschrijving VHGS'!M35</f>
        <v xml:space="preserve"> Walliser zwarthalsgeit        </v>
      </c>
      <c r="N35" s="69">
        <f>'Inschrijving VHGS'!N35</f>
        <v>0</v>
      </c>
      <c r="O35" s="69">
        <f>'Inschrijving VHGS'!O35</f>
        <v>0</v>
      </c>
      <c r="P35" s="69">
        <f>'Inschrijving VHGS'!P35</f>
        <v>0</v>
      </c>
      <c r="Q35" s="69">
        <f>'Inschrijving VHGS'!Q35</f>
        <v>0</v>
      </c>
      <c r="R35" s="69" t="str">
        <f>'Inschrijving VHGS'!R37</f>
        <v>Norsk Spaelsau</v>
      </c>
      <c r="S35" s="69" t="str">
        <f>'Inschrijving VHGS'!S37</f>
        <v>NS-S</v>
      </c>
    </row>
    <row r="36" spans="1:19" ht="21" customHeight="1" x14ac:dyDescent="0.45">
      <c r="A36" s="78"/>
      <c r="B36" s="81"/>
      <c r="C36" s="103"/>
      <c r="D36" s="161"/>
      <c r="E36" s="162"/>
      <c r="F36" s="32"/>
      <c r="G36" s="67"/>
      <c r="H36" s="46">
        <f t="shared" si="0"/>
        <v>0</v>
      </c>
      <c r="I36" s="46" t="e">
        <f t="shared" si="1"/>
        <v>#N/A</v>
      </c>
      <c r="J36" s="69" t="str">
        <f>'Inschrijving VHGS'!J36</f>
        <v xml:space="preserve"> </v>
      </c>
      <c r="K36" s="69">
        <f>'Inschrijving VHGS'!K36</f>
        <v>5</v>
      </c>
      <c r="L36" s="69">
        <f>'Inschrijving VHGS'!L36</f>
        <v>0</v>
      </c>
      <c r="M36" s="69" t="str">
        <f>'Inschrijving VHGS'!M36</f>
        <v xml:space="preserve"> Wildkleurige bonte            </v>
      </c>
      <c r="N36" s="69">
        <f>'Inschrijving VHGS'!N36</f>
        <v>0</v>
      </c>
      <c r="O36" s="69">
        <f>'Inschrijving VHGS'!O36</f>
        <v>0</v>
      </c>
      <c r="P36" s="69">
        <f>'Inschrijving VHGS'!P36</f>
        <v>0</v>
      </c>
      <c r="Q36" s="69">
        <f>'Inschrijving VHGS'!Q36</f>
        <v>0</v>
      </c>
      <c r="R36" s="69" t="str">
        <f>'Inschrijving VHGS'!R38</f>
        <v>Poitevine</v>
      </c>
      <c r="S36" s="69" t="str">
        <f>'Inschrijving VHGS'!S38</f>
        <v>PV-G</v>
      </c>
    </row>
    <row r="37" spans="1:19" ht="21" customHeight="1" x14ac:dyDescent="0.45">
      <c r="A37" s="78"/>
      <c r="B37" s="81"/>
      <c r="C37" s="103"/>
      <c r="D37" s="161"/>
      <c r="E37" s="162"/>
      <c r="F37" s="32"/>
      <c r="G37" s="67"/>
      <c r="H37" s="46">
        <f t="shared" si="0"/>
        <v>0</v>
      </c>
      <c r="I37" s="46" t="e">
        <f t="shared" si="1"/>
        <v>#N/A</v>
      </c>
      <c r="J37" s="69" t="str">
        <f>'Inschrijving VHGS'!J37</f>
        <v xml:space="preserve"> </v>
      </c>
      <c r="K37" s="69">
        <f>'Inschrijving VHGS'!K37</f>
        <v>5</v>
      </c>
      <c r="L37" s="69">
        <f>'Inschrijving VHGS'!L37</f>
        <v>0</v>
      </c>
      <c r="M37" s="69" t="str">
        <f>'Inschrijving VHGS'!M37</f>
        <v xml:space="preserve"> Witte Duitse Edelgeit </v>
      </c>
      <c r="N37" s="69">
        <f>'Inschrijving VHGS'!N37</f>
        <v>0</v>
      </c>
      <c r="O37" s="69">
        <f>'Inschrijving VHGS'!O37</f>
        <v>0</v>
      </c>
      <c r="P37" s="69">
        <f>'Inschrijving VHGS'!P37</f>
        <v>0</v>
      </c>
      <c r="Q37" s="69">
        <f>'Inschrijving VHGS'!Q37</f>
        <v>0</v>
      </c>
      <c r="R37" s="69" t="str">
        <f>'Inschrijving VHGS'!R39</f>
        <v>Portland</v>
      </c>
      <c r="S37" s="69" t="str">
        <f>'Inschrijving VHGS'!S39</f>
        <v>PL-S</v>
      </c>
    </row>
    <row r="38" spans="1:19" ht="21" customHeight="1" x14ac:dyDescent="0.45">
      <c r="A38" s="78"/>
      <c r="B38" s="81"/>
      <c r="C38" s="103"/>
      <c r="D38" s="161"/>
      <c r="E38" s="162"/>
      <c r="F38" s="32"/>
      <c r="G38" s="67"/>
      <c r="H38" s="46">
        <f t="shared" si="0"/>
        <v>0</v>
      </c>
      <c r="I38" s="46" t="e">
        <f t="shared" si="1"/>
        <v>#N/A</v>
      </c>
      <c r="J38" s="69" t="str">
        <f>'Inschrijving VHGS'!J38</f>
        <v xml:space="preserve"> </v>
      </c>
      <c r="K38" s="69">
        <f>'Inschrijving VHGS'!K38</f>
        <v>5</v>
      </c>
      <c r="L38" s="69">
        <f>'Inschrijving VHGS'!L38</f>
        <v>0</v>
      </c>
      <c r="M38" s="69" t="str">
        <f>'Inschrijving VHGS'!M38</f>
        <v xml:space="preserve"> Witte melkgeit                   </v>
      </c>
      <c r="N38" s="69">
        <f>'Inschrijving VHGS'!N38</f>
        <v>0</v>
      </c>
      <c r="O38" s="69">
        <f>'Inschrijving VHGS'!O38</f>
        <v>0</v>
      </c>
      <c r="P38" s="69">
        <f>'Inschrijving VHGS'!P38</f>
        <v>0</v>
      </c>
      <c r="Q38" s="69">
        <f>'Inschrijving VHGS'!Q38</f>
        <v>0</v>
      </c>
      <c r="R38" s="69" t="str">
        <f>'Inschrijving VHGS'!R40</f>
        <v>Romanov</v>
      </c>
      <c r="S38" s="69" t="str">
        <f>'Inschrijving VHGS'!S40</f>
        <v>RV-S</v>
      </c>
    </row>
    <row r="39" spans="1:19" ht="21" customHeight="1" x14ac:dyDescent="0.45">
      <c r="A39" s="78"/>
      <c r="B39" s="81"/>
      <c r="C39" s="103"/>
      <c r="D39" s="161"/>
      <c r="E39" s="162"/>
      <c r="F39" s="32"/>
      <c r="G39" s="67"/>
      <c r="H39" s="46">
        <f t="shared" si="0"/>
        <v>0</v>
      </c>
      <c r="I39" s="46" t="e">
        <f t="shared" si="1"/>
        <v>#N/A</v>
      </c>
      <c r="J39" s="69" t="str">
        <f>'Inschrijving VHGS'!J39</f>
        <v xml:space="preserve"> </v>
      </c>
      <c r="K39" s="69">
        <f>'Inschrijving VHGS'!K39</f>
        <v>5</v>
      </c>
      <c r="L39" s="69">
        <f>'Inschrijving VHGS'!L39</f>
        <v>0</v>
      </c>
      <c r="M39" s="69">
        <f>'Inschrijving VHGS'!M39</f>
        <v>0</v>
      </c>
      <c r="N39" s="69">
        <f>'Inschrijving VHGS'!N39</f>
        <v>0</v>
      </c>
      <c r="O39" s="69">
        <f>'Inschrijving VHGS'!O39</f>
        <v>0</v>
      </c>
      <c r="P39" s="69">
        <f>'Inschrijving VHGS'!P39</f>
        <v>0</v>
      </c>
      <c r="Q39" s="69">
        <f>'Inschrijving VHGS'!Q39</f>
        <v>0</v>
      </c>
      <c r="R39" s="69" t="str">
        <f>'Inschrijving VHGS'!R41</f>
        <v>Rouge de l'Ouest</v>
      </c>
      <c r="S39" s="69" t="str">
        <f>'Inschrijving VHGS'!S41</f>
        <v>RO-S</v>
      </c>
    </row>
    <row r="40" spans="1:19" ht="21" customHeight="1" x14ac:dyDescent="0.45">
      <c r="A40" s="78"/>
      <c r="B40" s="81"/>
      <c r="C40" s="103"/>
      <c r="D40" s="161"/>
      <c r="E40" s="162"/>
      <c r="F40" s="32"/>
      <c r="G40" s="67"/>
      <c r="H40" s="46">
        <f t="shared" si="0"/>
        <v>0</v>
      </c>
      <c r="I40" s="46" t="e">
        <f t="shared" si="1"/>
        <v>#N/A</v>
      </c>
      <c r="J40" s="69" t="str">
        <f>'Inschrijving VHGS'!J40</f>
        <v xml:space="preserve"> </v>
      </c>
      <c r="K40" s="69">
        <f>'Inschrijving VHGS'!K40</f>
        <v>5</v>
      </c>
      <c r="L40" s="69">
        <f>'Inschrijving VHGS'!L40</f>
        <v>0</v>
      </c>
      <c r="M40" s="69">
        <f>'Inschrijving VHGS'!M40</f>
        <v>0</v>
      </c>
      <c r="N40" s="69">
        <f>'Inschrijving VHGS'!N40</f>
        <v>0</v>
      </c>
      <c r="O40" s="69">
        <f>'Inschrijving VHGS'!O40</f>
        <v>0</v>
      </c>
      <c r="P40" s="69">
        <f>'Inschrijving VHGS'!P40</f>
        <v>0</v>
      </c>
      <c r="Q40" s="69">
        <f>'Inschrijving VHGS'!Q40</f>
        <v>0</v>
      </c>
      <c r="R40" s="69" t="str">
        <f>'Inschrijving VHGS'!R42</f>
        <v>Schoonebeker Heideschaap</v>
      </c>
      <c r="S40" s="69" t="str">
        <f>'Inschrijving VHGS'!S42</f>
        <v>SH-S</v>
      </c>
    </row>
    <row r="41" spans="1:19" ht="21" customHeight="1" x14ac:dyDescent="0.45">
      <c r="A41" s="78"/>
      <c r="B41" s="81"/>
      <c r="C41" s="103"/>
      <c r="D41" s="161"/>
      <c r="E41" s="162"/>
      <c r="F41" s="32"/>
      <c r="G41" s="67"/>
      <c r="H41" s="46">
        <f t="shared" si="0"/>
        <v>0</v>
      </c>
      <c r="I41" s="46" t="e">
        <f t="shared" si="1"/>
        <v>#N/A</v>
      </c>
      <c r="J41" s="69" t="str">
        <f>'Inschrijving VHGS'!J41</f>
        <v xml:space="preserve"> </v>
      </c>
      <c r="K41" s="69">
        <f>'Inschrijving VHGS'!K41</f>
        <v>5</v>
      </c>
      <c r="L41" s="69">
        <f>'Inschrijving VHGS'!L41</f>
        <v>0</v>
      </c>
      <c r="M41" s="69">
        <f>'Inschrijving VHGS'!M41</f>
        <v>0</v>
      </c>
      <c r="N41" s="69">
        <f>'Inschrijving VHGS'!N41</f>
        <v>0</v>
      </c>
      <c r="O41" s="69">
        <f>'Inschrijving VHGS'!O41</f>
        <v>0</v>
      </c>
      <c r="P41" s="69">
        <f>'Inschrijving VHGS'!P41</f>
        <v>0</v>
      </c>
      <c r="Q41" s="69">
        <f>'Inschrijving VHGS'!Q41</f>
        <v>0</v>
      </c>
      <c r="R41" s="69" t="str">
        <f>'Inschrijving VHGS'!R43</f>
        <v>Shetland schaap</v>
      </c>
      <c r="S41" s="69" t="str">
        <f>'Inschrijving VHGS'!S43</f>
        <v>SL-S</v>
      </c>
    </row>
    <row r="42" spans="1:19" ht="21" customHeight="1" x14ac:dyDescent="0.45">
      <c r="A42" s="78"/>
      <c r="B42" s="81"/>
      <c r="C42" s="103"/>
      <c r="D42" s="161"/>
      <c r="E42" s="162"/>
      <c r="F42" s="32"/>
      <c r="G42" s="67"/>
      <c r="H42" s="46">
        <f t="shared" si="0"/>
        <v>0</v>
      </c>
      <c r="I42" s="46" t="e">
        <f t="shared" si="1"/>
        <v>#N/A</v>
      </c>
      <c r="J42" s="69" t="str">
        <f>'Inschrijving VHGS'!J42</f>
        <v xml:space="preserve"> </v>
      </c>
      <c r="K42" s="69">
        <f>'Inschrijving VHGS'!K42</f>
        <v>5</v>
      </c>
      <c r="L42" s="69">
        <f>'Inschrijving VHGS'!L42</f>
        <v>0</v>
      </c>
      <c r="M42" s="69">
        <f>'Inschrijving VHGS'!M42</f>
        <v>0</v>
      </c>
      <c r="N42" s="69">
        <f>'Inschrijving VHGS'!N42</f>
        <v>0</v>
      </c>
      <c r="O42" s="69">
        <f>'Inschrijving VHGS'!O42</f>
        <v>0</v>
      </c>
      <c r="P42" s="69">
        <f>'Inschrijving VHGS'!P42</f>
        <v>0</v>
      </c>
      <c r="Q42" s="69">
        <f>'Inschrijving VHGS'!Q42</f>
        <v>0</v>
      </c>
      <c r="R42" s="69" t="str">
        <f>'Inschrijving VHGS'!R44</f>
        <v>Skudde schaap</v>
      </c>
      <c r="S42" s="69" t="str">
        <f>'Inschrijving VHGS'!S44</f>
        <v>SK-S</v>
      </c>
    </row>
    <row r="43" spans="1:19" ht="21" customHeight="1" x14ac:dyDescent="0.45">
      <c r="A43" s="78"/>
      <c r="B43" s="81"/>
      <c r="C43" s="103"/>
      <c r="D43" s="161"/>
      <c r="E43" s="162"/>
      <c r="F43" s="32"/>
      <c r="G43" s="67"/>
      <c r="H43" s="46">
        <f t="shared" si="0"/>
        <v>0</v>
      </c>
      <c r="I43" s="46" t="e">
        <f t="shared" si="1"/>
        <v>#N/A</v>
      </c>
      <c r="J43" s="69" t="str">
        <f>'Inschrijving VHGS'!J43</f>
        <v xml:space="preserve"> </v>
      </c>
      <c r="K43" s="69">
        <f>'Inschrijving VHGS'!K43</f>
        <v>5</v>
      </c>
      <c r="L43" s="69">
        <f>'Inschrijving VHGS'!L43</f>
        <v>0</v>
      </c>
      <c r="M43" s="69">
        <f>'Inschrijving VHGS'!M43</f>
        <v>0</v>
      </c>
      <c r="N43" s="69">
        <f>'Inschrijving VHGS'!N43</f>
        <v>0</v>
      </c>
      <c r="O43" s="69">
        <f>'Inschrijving VHGS'!O43</f>
        <v>0</v>
      </c>
      <c r="P43" s="69">
        <f>'Inschrijving VHGS'!P43</f>
        <v>0</v>
      </c>
      <c r="Q43" s="69">
        <f>'Inschrijving VHGS'!Q43</f>
        <v>0</v>
      </c>
      <c r="R43" s="69" t="str">
        <f>'Inschrijving VHGS'!R45</f>
        <v>Suffolk</v>
      </c>
      <c r="S43" s="69" t="str">
        <f>'Inschrijving VHGS'!S45</f>
        <v>SF-S</v>
      </c>
    </row>
    <row r="44" spans="1:19" ht="21" customHeight="1" thickBot="1" x14ac:dyDescent="0.5">
      <c r="A44" s="79"/>
      <c r="B44" s="82"/>
      <c r="C44" s="154"/>
      <c r="D44" s="157"/>
      <c r="E44" s="158"/>
      <c r="F44" s="33"/>
      <c r="G44" s="68"/>
      <c r="H44" s="46">
        <f t="shared" si="0"/>
        <v>0</v>
      </c>
      <c r="I44" s="46" t="e">
        <f t="shared" si="1"/>
        <v>#N/A</v>
      </c>
      <c r="J44" s="69" t="str">
        <f>'Inschrijving VHGS'!J44</f>
        <v xml:space="preserve"> </v>
      </c>
      <c r="K44" s="69">
        <f>'Inschrijving VHGS'!K44</f>
        <v>5</v>
      </c>
      <c r="L44" s="69">
        <f>'Inschrijving VHGS'!L44</f>
        <v>0</v>
      </c>
      <c r="M44" s="69">
        <f>'Inschrijving VHGS'!M44</f>
        <v>0</v>
      </c>
      <c r="N44" s="69">
        <f>'Inschrijving VHGS'!N44</f>
        <v>0</v>
      </c>
      <c r="O44" s="69">
        <f>'Inschrijving VHGS'!O44</f>
        <v>0</v>
      </c>
      <c r="P44" s="69">
        <f>'Inschrijving VHGS'!P44</f>
        <v>0</v>
      </c>
      <c r="Q44" s="69">
        <f>'Inschrijving VHGS'!Q44</f>
        <v>0</v>
      </c>
      <c r="R44" s="69" t="str">
        <f>'Inschrijving VHGS'!R46</f>
        <v>Swifter</v>
      </c>
      <c r="S44" s="69" t="str">
        <f>'Inschrijving VHGS'!S46</f>
        <v>SW-S</v>
      </c>
    </row>
    <row r="45" spans="1:19" ht="15" hidden="1" customHeight="1" x14ac:dyDescent="0.45">
      <c r="F45" s="16"/>
      <c r="I45" s="47"/>
      <c r="Q45" s="1"/>
      <c r="R45" s="62" t="s">
        <v>190</v>
      </c>
      <c r="S45" s="64" t="s">
        <v>191</v>
      </c>
    </row>
    <row r="46" spans="1:19" hidden="1" x14ac:dyDescent="0.45">
      <c r="A46" s="1" t="s">
        <v>110</v>
      </c>
      <c r="Q46" s="1"/>
      <c r="R46" s="62" t="s">
        <v>194</v>
      </c>
      <c r="S46" s="63" t="s">
        <v>195</v>
      </c>
    </row>
    <row r="47" spans="1:19" hidden="1" x14ac:dyDescent="0.45">
      <c r="A47" s="1" t="s">
        <v>4</v>
      </c>
      <c r="Q47" s="1"/>
      <c r="R47" s="62" t="s">
        <v>196</v>
      </c>
      <c r="S47" s="63" t="s">
        <v>197</v>
      </c>
    </row>
    <row r="48" spans="1:19" ht="8.25" hidden="1" customHeight="1" thickBot="1" x14ac:dyDescent="0.5">
      <c r="Q48" s="1"/>
      <c r="R48" s="62" t="s">
        <v>198</v>
      </c>
      <c r="S48" s="63" t="s">
        <v>199</v>
      </c>
    </row>
    <row r="49" spans="1:43" ht="20.399999999999999" hidden="1" thickBot="1" x14ac:dyDescent="0.55000000000000004">
      <c r="A49" s="109" t="s">
        <v>48</v>
      </c>
      <c r="B49" s="110"/>
      <c r="C49" s="159"/>
      <c r="D49" s="160"/>
      <c r="E49" s="34"/>
      <c r="F49" s="34"/>
      <c r="G49" s="35"/>
    </row>
    <row r="50" spans="1:43" hidden="1" x14ac:dyDescent="0.45">
      <c r="Q50" s="5"/>
      <c r="R50" s="5"/>
    </row>
    <row r="51" spans="1:43" s="5" customFormat="1" ht="19.5" hidden="1" customHeight="1" x14ac:dyDescent="0.45">
      <c r="A51" s="106">
        <f>COUNTBLANK(A30:A44)</f>
        <v>15</v>
      </c>
      <c r="B51" s="106"/>
      <c r="D51" s="106">
        <f>COUNTBLANK(C30:C44)</f>
        <v>15</v>
      </c>
      <c r="E51" s="106"/>
      <c r="F51" s="4">
        <f>COUNTBLANK(F30:F44)</f>
        <v>15</v>
      </c>
      <c r="G51" s="4">
        <f>COUNTBLANK(G30:G44)</f>
        <v>15</v>
      </c>
      <c r="H51" s="1"/>
      <c r="I51" s="4"/>
      <c r="M51" s="21"/>
      <c r="P51" s="3"/>
      <c r="Q51" s="3"/>
      <c r="R51" s="1"/>
    </row>
    <row r="52" spans="1:43" s="42" customFormat="1" hidden="1" x14ac:dyDescent="0.45">
      <c r="A52" s="1"/>
      <c r="B52" s="1"/>
      <c r="C52" s="1"/>
      <c r="D52" s="1"/>
      <c r="E52" s="1"/>
      <c r="F52" s="1"/>
      <c r="G52" s="1"/>
      <c r="H52" s="1"/>
      <c r="I52" s="1"/>
      <c r="J52" s="3"/>
      <c r="K52" s="5"/>
      <c r="L52" s="5"/>
      <c r="M52" s="21"/>
      <c r="N52" s="5"/>
      <c r="O52" s="5"/>
      <c r="P52" s="3"/>
    </row>
    <row r="53" spans="1:43" s="49" customFormat="1" ht="20.100000000000001" hidden="1" customHeight="1" x14ac:dyDescent="0.45">
      <c r="A53" s="37" t="s">
        <v>103</v>
      </c>
      <c r="B53" s="38" t="s">
        <v>222</v>
      </c>
      <c r="C53" s="39" t="s">
        <v>0</v>
      </c>
      <c r="D53" s="39" t="s">
        <v>1</v>
      </c>
      <c r="E53" s="37" t="s">
        <v>46</v>
      </c>
      <c r="F53" s="39" t="s">
        <v>2</v>
      </c>
      <c r="G53" s="39" t="s">
        <v>104</v>
      </c>
      <c r="H53" s="1" t="s">
        <v>3</v>
      </c>
      <c r="I53" s="39" t="s">
        <v>105</v>
      </c>
      <c r="J53" s="39" t="s">
        <v>106</v>
      </c>
      <c r="K53" s="40" t="s">
        <v>9</v>
      </c>
      <c r="L53" s="37" t="s">
        <v>47</v>
      </c>
      <c r="M53" s="39" t="s">
        <v>107</v>
      </c>
      <c r="N53" s="41" t="s">
        <v>108</v>
      </c>
      <c r="O53" s="41" t="s">
        <v>223</v>
      </c>
      <c r="P53" s="41" t="s">
        <v>114</v>
      </c>
      <c r="Q53" s="60" t="s">
        <v>115</v>
      </c>
      <c r="R53" s="60" t="s">
        <v>224</v>
      </c>
      <c r="S53" s="49" t="s">
        <v>225</v>
      </c>
      <c r="T53" s="49" t="s">
        <v>226</v>
      </c>
      <c r="U53" s="49" t="s">
        <v>227</v>
      </c>
      <c r="V53" s="49" t="s">
        <v>228</v>
      </c>
      <c r="W53" s="49" t="s">
        <v>229</v>
      </c>
      <c r="X53" s="49" t="s">
        <v>230</v>
      </c>
      <c r="Y53" s="49" t="s">
        <v>231</v>
      </c>
      <c r="Z53" s="49" t="s">
        <v>232</v>
      </c>
      <c r="AB53" s="49" t="s">
        <v>233</v>
      </c>
      <c r="AC53" s="49" t="s">
        <v>234</v>
      </c>
      <c r="AD53" s="49" t="s">
        <v>235</v>
      </c>
      <c r="AE53" s="49" t="s">
        <v>236</v>
      </c>
      <c r="AF53" s="49" t="s">
        <v>237</v>
      </c>
      <c r="AG53" s="49" t="s">
        <v>238</v>
      </c>
      <c r="AH53" s="49" t="s">
        <v>238</v>
      </c>
      <c r="AI53" s="49" t="s">
        <v>239</v>
      </c>
      <c r="AJ53" s="49" t="s">
        <v>240</v>
      </c>
      <c r="AK53" s="49" t="s">
        <v>241</v>
      </c>
      <c r="AL53" s="49" t="s">
        <v>242</v>
      </c>
      <c r="AM53" s="49" t="s">
        <v>243</v>
      </c>
      <c r="AN53" s="49" t="s">
        <v>243</v>
      </c>
      <c r="AO53" s="49" t="s">
        <v>244</v>
      </c>
      <c r="AP53" s="49" t="s">
        <v>245</v>
      </c>
      <c r="AQ53" s="49" t="s">
        <v>246</v>
      </c>
    </row>
    <row r="54" spans="1:43" hidden="1" x14ac:dyDescent="0.45">
      <c r="A54" s="48">
        <f>C9</f>
        <v>0</v>
      </c>
      <c r="B54" s="48">
        <f>O18</f>
        <v>2</v>
      </c>
      <c r="C54" s="49">
        <f>C11</f>
        <v>0</v>
      </c>
      <c r="D54" s="49">
        <f>C12</f>
        <v>0</v>
      </c>
      <c r="E54" s="50">
        <f>C13</f>
        <v>0</v>
      </c>
      <c r="F54" s="49">
        <f>C14</f>
        <v>0</v>
      </c>
      <c r="G54" s="51">
        <f>C15</f>
        <v>0</v>
      </c>
      <c r="H54" s="52">
        <f>C16</f>
        <v>0</v>
      </c>
      <c r="I54" s="52">
        <f>C17</f>
        <v>0</v>
      </c>
      <c r="J54" s="53">
        <f>C18</f>
        <v>0</v>
      </c>
      <c r="K54" s="52">
        <f>C19</f>
        <v>0</v>
      </c>
      <c r="L54" s="52">
        <f>E13</f>
        <v>0</v>
      </c>
      <c r="M54" s="49">
        <f>IF(A25="x",O18,0)</f>
        <v>0</v>
      </c>
      <c r="N54" s="49">
        <f>IF(A26="x",O18,0)</f>
        <v>0</v>
      </c>
      <c r="O54" s="49">
        <f>F9</f>
        <v>0</v>
      </c>
      <c r="P54" s="49">
        <f>C10</f>
        <v>0</v>
      </c>
      <c r="Q54" s="49">
        <f>F10</f>
        <v>0</v>
      </c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</row>
    <row r="55" spans="1:43" hidden="1" x14ac:dyDescent="0.45"/>
    <row r="56" spans="1:43" hidden="1" x14ac:dyDescent="0.45"/>
    <row r="57" spans="1:43" hidden="1" x14ac:dyDescent="0.45"/>
    <row r="58" spans="1:43" hidden="1" x14ac:dyDescent="0.45"/>
    <row r="59" spans="1:43" hidden="1" x14ac:dyDescent="0.45"/>
    <row r="60" spans="1:43" hidden="1" x14ac:dyDescent="0.45"/>
  </sheetData>
  <sheetProtection algorithmName="SHA-512" hashValue="7xtoAg0gJtR0omvxN6nQYtSM0ynHwUMe+H0453vQzvfyh2KZKllL/Wfrh/+vEiyvlKZDsPrZuwvCOmNDRf/dyQ==" saltValue="M8dhAT/LD/ZK61eVtqBqsg==" spinCount="100000" sheet="1" objects="1" scenarios="1" selectLockedCells="1"/>
  <mergeCells count="56">
    <mergeCell ref="A7:G7"/>
    <mergeCell ref="C1:F1"/>
    <mergeCell ref="C2:F2"/>
    <mergeCell ref="C4:D4"/>
    <mergeCell ref="E4:F4"/>
    <mergeCell ref="A6:G6"/>
    <mergeCell ref="A9:B9"/>
    <mergeCell ref="D9:E9"/>
    <mergeCell ref="F9:G9"/>
    <mergeCell ref="A10:B10"/>
    <mergeCell ref="D10:E10"/>
    <mergeCell ref="F10:G10"/>
    <mergeCell ref="A11:B11"/>
    <mergeCell ref="C11:G11"/>
    <mergeCell ref="A12:B12"/>
    <mergeCell ref="C12:G12"/>
    <mergeCell ref="A13:B13"/>
    <mergeCell ref="E13:G13"/>
    <mergeCell ref="A21:G21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C29:E29"/>
    <mergeCell ref="C30:E30"/>
    <mergeCell ref="C31:E31"/>
    <mergeCell ref="B23:G23"/>
    <mergeCell ref="B24:G24"/>
    <mergeCell ref="B25:G25"/>
    <mergeCell ref="B26:G26"/>
    <mergeCell ref="A28:B28"/>
    <mergeCell ref="C28:E28"/>
    <mergeCell ref="C35:E35"/>
    <mergeCell ref="C36:E36"/>
    <mergeCell ref="C37:E37"/>
    <mergeCell ref="C32:E32"/>
    <mergeCell ref="C33:E33"/>
    <mergeCell ref="C34:E34"/>
    <mergeCell ref="C41:E41"/>
    <mergeCell ref="C42:E42"/>
    <mergeCell ref="C43:E43"/>
    <mergeCell ref="C38:E38"/>
    <mergeCell ref="C39:E39"/>
    <mergeCell ref="C40:E40"/>
    <mergeCell ref="C44:E44"/>
    <mergeCell ref="A49:B49"/>
    <mergeCell ref="C49:D49"/>
    <mergeCell ref="A51:B51"/>
    <mergeCell ref="D51:E51"/>
  </mergeCells>
  <dataValidations count="4">
    <dataValidation type="list" errorStyle="warning" allowBlank="1" showErrorMessage="1" error="Geen wedstrijd-ras ?_x000a__x000a_enkel tentoonstelling ." prompt="Kies hier het ras van je dieren." sqref="C28:E28" xr:uid="{906EB772-0B63-49EB-86C4-BF2EC1238784}">
      <formula1>$R$2:$R$17</formula1>
    </dataValidation>
    <dataValidation type="whole" showInputMessage="1" showErrorMessage="1" errorTitle="Postcode" error="correct invullen aub !" sqref="C13" xr:uid="{9292D4F1-79DA-4467-A13F-C8DF32FD984E}">
      <formula1>1000</formula1>
      <formula2>9999</formula2>
    </dataValidation>
    <dataValidation type="list" allowBlank="1" showInputMessage="1" showErrorMessage="1" errorTitle="Geslacht" error="enkel M  of V is geldig !_x000a_" prompt="M : Bok / Ram_x000a__x000a_V: Geit / Ooi" sqref="G30:G44" xr:uid="{AE891383-7243-43EB-A3A1-AAAD65882DFD}">
      <formula1>$O$1:$O$2</formula1>
    </dataValidation>
    <dataValidation type="date" allowBlank="1" showInputMessage="1" showErrorMessage="1" errorTitle="Geboortedatum" error="Dieren dienen minstens 3 maand te zijn!" sqref="F30:F44" xr:uid="{F61F4504-61C0-4985-9A2D-007421B6C1DD}">
      <formula1>$O$4</formula1>
      <formula2>$O$5</formula2>
    </dataValidation>
  </dataValidations>
  <pageMargins left="0.27" right="0.23" top="0.35" bottom="0.32" header="0.28000000000000003" footer="0.25"/>
  <pageSetup paperSize="9" scale="8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F13E4-FE4C-4DF2-BDF0-0670968C8F4E}">
  <dimension ref="A1:AQ60"/>
  <sheetViews>
    <sheetView topLeftCell="A34" workbookViewId="0">
      <selection activeCell="F33" sqref="F33"/>
    </sheetView>
  </sheetViews>
  <sheetFormatPr defaultColWidth="9.109375" defaultRowHeight="18.600000000000001" x14ac:dyDescent="0.45"/>
  <cols>
    <col min="1" max="1" width="5.6640625" style="1" customWidth="1"/>
    <col min="2" max="2" width="21.6640625" style="1" customWidth="1"/>
    <col min="3" max="3" width="16.109375" style="1" customWidth="1"/>
    <col min="4" max="4" width="15.109375" style="1" customWidth="1"/>
    <col min="5" max="5" width="16.6640625" style="1" customWidth="1"/>
    <col min="6" max="6" width="19.88671875" style="1" customWidth="1"/>
    <col min="7" max="7" width="16.5546875" style="1" customWidth="1"/>
    <col min="8" max="8" width="5.44140625" style="1" customWidth="1"/>
    <col min="9" max="9" width="6" style="1" customWidth="1"/>
    <col min="10" max="10" width="11.5546875" style="3" hidden="1" customWidth="1"/>
    <col min="11" max="11" width="9.109375" style="5" hidden="1" customWidth="1"/>
    <col min="12" max="12" width="26.6640625" style="5" hidden="1" customWidth="1"/>
    <col min="13" max="13" width="26.6640625" style="21" hidden="1" customWidth="1"/>
    <col min="14" max="14" width="9.109375" style="5" hidden="1" customWidth="1"/>
    <col min="15" max="15" width="19.5546875" style="5" hidden="1" customWidth="1"/>
    <col min="16" max="16" width="34.44140625" style="3" hidden="1" customWidth="1"/>
    <col min="17" max="17" width="11.5546875" style="3" hidden="1" customWidth="1"/>
    <col min="18" max="26" width="9.109375" style="1" hidden="1" customWidth="1"/>
    <col min="27" max="43" width="9.109375" style="1" customWidth="1"/>
    <col min="44" max="16384" width="9.109375" style="1"/>
  </cols>
  <sheetData>
    <row r="1" spans="1:19" ht="36" customHeight="1" x14ac:dyDescent="0.6">
      <c r="A1" s="8">
        <f>'Bijkomend ras (3)'!O4</f>
        <v>1</v>
      </c>
      <c r="B1" s="8">
        <f>'Bijkomend ras (3)'!O5</f>
        <v>46132</v>
      </c>
      <c r="C1" s="111" t="s">
        <v>8</v>
      </c>
      <c r="D1" s="112"/>
      <c r="E1" s="112"/>
      <c r="F1" s="112"/>
      <c r="J1" s="69">
        <f>'Inschrijving VHGS'!J1</f>
        <v>0</v>
      </c>
      <c r="K1" s="69">
        <f>'Inschrijving VHGS'!K1</f>
        <v>0</v>
      </c>
      <c r="L1" s="69" t="str">
        <f>'Inschrijving VHGS'!L1</f>
        <v xml:space="preserve"> ander schapenras …</v>
      </c>
      <c r="M1" s="69" t="str">
        <f>'Inschrijving VHGS'!M1</f>
        <v>ander geitenras …</v>
      </c>
      <c r="N1" s="69" t="str">
        <f>'Inschrijving VHGS'!N1</f>
        <v xml:space="preserve"> ander …</v>
      </c>
      <c r="O1" s="69" t="str">
        <f>'Inschrijving VHGS'!O1</f>
        <v>M</v>
      </c>
      <c r="P1" s="69">
        <f>'Inschrijving VHGS'!P1</f>
        <v>0</v>
      </c>
      <c r="Q1" s="69" t="str">
        <f>'Inschrijving VHGS'!Q1</f>
        <v>SELECT</v>
      </c>
      <c r="R1" s="69" t="str">
        <f>'Inschrijving VHGS'!R1</f>
        <v>RAS Wedstrijden</v>
      </c>
      <c r="S1" s="69" t="str">
        <f>'Inschrijving VHGS'!S1</f>
        <v>Afkorting</v>
      </c>
    </row>
    <row r="2" spans="1:19" s="23" customFormat="1" ht="99.9" customHeight="1" x14ac:dyDescent="0.4">
      <c r="C2" s="124" t="str">
        <f>'Inschrijving VHGS'!C2</f>
        <v>Schapen- en geitenhappening 
VHGS   2026
Bogaarden</v>
      </c>
      <c r="D2" s="125"/>
      <c r="E2" s="125"/>
      <c r="F2" s="125"/>
      <c r="J2" s="24"/>
      <c r="K2" s="25"/>
      <c r="L2" s="26" t="s">
        <v>27</v>
      </c>
      <c r="M2" s="27" t="s">
        <v>95</v>
      </c>
      <c r="N2" s="26" t="s">
        <v>38</v>
      </c>
      <c r="O2" s="26" t="s">
        <v>43</v>
      </c>
      <c r="P2" s="24"/>
      <c r="Q2" s="23" t="s">
        <v>204</v>
      </c>
      <c r="R2" s="62" t="s">
        <v>119</v>
      </c>
      <c r="S2" s="63" t="s">
        <v>120</v>
      </c>
    </row>
    <row r="3" spans="1:19" x14ac:dyDescent="0.45">
      <c r="J3" s="69">
        <f>'Inschrijving VHGS'!J3</f>
        <v>0</v>
      </c>
      <c r="K3" s="69">
        <f>'Inschrijving VHGS'!K3</f>
        <v>0</v>
      </c>
      <c r="L3" s="69" t="str">
        <f>'Inschrijving VHGS'!L3</f>
        <v xml:space="preserve"> Barbados Black Belly</v>
      </c>
      <c r="M3" s="69" t="str">
        <f>'Inschrijving VHGS'!M3</f>
        <v xml:space="preserve"> Anglo-Nubische geit            </v>
      </c>
      <c r="N3" s="69" t="str">
        <f>'Inschrijving VHGS'!N3</f>
        <v xml:space="preserve"> Zwart</v>
      </c>
      <c r="O3" s="69" t="str">
        <f>'Inschrijving VHGS'!O3</f>
        <v>geb datum:</v>
      </c>
      <c r="P3" s="69">
        <f>'Inschrijving VHGS'!P3</f>
        <v>0</v>
      </c>
      <c r="Q3" s="69" t="str">
        <f>'Inschrijving VHGS'!Q3</f>
        <v>G2</v>
      </c>
      <c r="R3" s="69" t="str">
        <f>'Inschrijving VHGS'!R4</f>
        <v>Boergeit</v>
      </c>
      <c r="S3" s="69" t="str">
        <f>'Inschrijving VHGS'!S4</f>
        <v>BG-G</v>
      </c>
    </row>
    <row r="4" spans="1:19" ht="25.2" x14ac:dyDescent="0.6">
      <c r="A4" s="9"/>
      <c r="C4" s="111" t="s">
        <v>54</v>
      </c>
      <c r="D4" s="112"/>
      <c r="E4" s="113">
        <f>'Inschrijving VHGS'!E4</f>
        <v>46224</v>
      </c>
      <c r="F4" s="114"/>
      <c r="J4" s="69">
        <f>'Inschrijving VHGS'!J4</f>
        <v>0</v>
      </c>
      <c r="K4" s="69">
        <f>'Inschrijving VHGS'!K4</f>
        <v>0</v>
      </c>
      <c r="L4" s="69" t="str">
        <f>'Inschrijving VHGS'!L4</f>
        <v xml:space="preserve"> Bluefaced Leicester</v>
      </c>
      <c r="M4" s="69" t="str">
        <f>'Inschrijving VHGS'!M4</f>
        <v xml:space="preserve"> Angora geit                      </v>
      </c>
      <c r="N4" s="69" t="str">
        <f>'Inschrijving VHGS'!N4</f>
        <v xml:space="preserve"> Bruin</v>
      </c>
      <c r="O4" s="69">
        <f>'Inschrijving VHGS'!O4</f>
        <v>1</v>
      </c>
      <c r="P4" s="69">
        <f>'Inschrijving VHGS'!P4</f>
        <v>0</v>
      </c>
      <c r="Q4" s="69" t="str">
        <f>'Inschrijving VHGS'!Q4</f>
        <v>G3</v>
      </c>
      <c r="R4" s="69" t="str">
        <f>'Inschrijving VHGS'!R5</f>
        <v>Bonte Melkgeit</v>
      </c>
      <c r="S4" s="69" t="str">
        <f>'Inschrijving VHGS'!S5</f>
        <v>BM-G</v>
      </c>
    </row>
    <row r="5" spans="1:19" ht="19.2" thickBot="1" x14ac:dyDescent="0.5">
      <c r="J5" s="69">
        <f>'Inschrijving VHGS'!J5</f>
        <v>0</v>
      </c>
      <c r="K5" s="69">
        <f>'Inschrijving VHGS'!K5</f>
        <v>0</v>
      </c>
      <c r="L5" s="69" t="str">
        <f>'Inschrijving VHGS'!L5</f>
        <v xml:space="preserve"> Castlemilk Moorit</v>
      </c>
      <c r="M5" s="69" t="str">
        <f>'Inschrijving VHGS'!M5</f>
        <v xml:space="preserve"> Appenzellergeit    </v>
      </c>
      <c r="N5" s="69" t="str">
        <f>'Inschrijving VHGS'!N5</f>
        <v xml:space="preserve"> Schimmel</v>
      </c>
      <c r="O5" s="69">
        <f>'Inschrijving VHGS'!O5</f>
        <v>46132</v>
      </c>
      <c r="P5" s="69">
        <f>'Inschrijving VHGS'!P5</f>
        <v>0</v>
      </c>
      <c r="Q5" s="69" t="str">
        <f>'Inschrijving VHGS'!Q5</f>
        <v>G4</v>
      </c>
      <c r="R5" s="69" t="str">
        <f>'Inschrijving VHGS'!R6</f>
        <v>Dwerggeit</v>
      </c>
      <c r="S5" s="69" t="str">
        <f>'Inschrijving VHGS'!S6</f>
        <v>DG-G</v>
      </c>
    </row>
    <row r="6" spans="1:19" ht="19.2" hidden="1" thickBot="1" x14ac:dyDescent="0.5">
      <c r="A6" s="87" t="s">
        <v>113</v>
      </c>
      <c r="B6" s="87"/>
      <c r="C6" s="87"/>
      <c r="D6" s="87"/>
      <c r="E6" s="87"/>
      <c r="F6" s="87"/>
      <c r="G6" s="87"/>
      <c r="J6" s="69">
        <f>'Inschrijving VHGS'!J6</f>
        <v>0</v>
      </c>
      <c r="K6" s="69">
        <f>'Inschrijving VHGS'!K6</f>
        <v>0</v>
      </c>
      <c r="L6" s="69" t="str">
        <f>'Inschrijving VHGS'!L6</f>
        <v xml:space="preserve"> Clun forest</v>
      </c>
      <c r="M6" s="69" t="str">
        <f>'Inschrijving VHGS'!M6</f>
        <v xml:space="preserve"> Bagot</v>
      </c>
      <c r="N6" s="69">
        <f>'Inschrijving VHGS'!N6</f>
        <v>0</v>
      </c>
      <c r="O6" s="69" t="str">
        <f>'Inschrijving VHGS'!O6</f>
        <v>attest datum:</v>
      </c>
      <c r="P6" s="69">
        <f>'Inschrijving VHGS'!P6</f>
        <v>0</v>
      </c>
      <c r="Q6" s="69" t="str">
        <f>'Inschrijving VHGS'!Q6</f>
        <v>G5</v>
      </c>
      <c r="R6" s="69" t="str">
        <f>'Inschrijving VHGS'!R7</f>
        <v>Hertkleurige Geit</v>
      </c>
      <c r="S6" s="69" t="str">
        <f>'Inschrijving VHGS'!S7</f>
        <v>HK-G</v>
      </c>
    </row>
    <row r="7" spans="1:19" ht="19.2" hidden="1" thickBot="1" x14ac:dyDescent="0.5">
      <c r="A7" s="87" t="s">
        <v>98</v>
      </c>
      <c r="B7" s="87"/>
      <c r="C7" s="87"/>
      <c r="D7" s="87"/>
      <c r="E7" s="87"/>
      <c r="F7" s="87"/>
      <c r="G7" s="87"/>
      <c r="J7" s="69">
        <f>'Inschrijving VHGS'!J7</f>
        <v>0</v>
      </c>
      <c r="K7" s="69">
        <f>'Inschrijving VHGS'!K7</f>
        <v>0</v>
      </c>
      <c r="L7" s="69" t="str">
        <f>'Inschrijving VHGS'!L7</f>
        <v xml:space="preserve"> Devon and Cornwall longwool</v>
      </c>
      <c r="M7" s="69" t="str">
        <f>'Inschrijving VHGS'!M7</f>
        <v xml:space="preserve"> Boer geit                           </v>
      </c>
      <c r="N7" s="69">
        <f>'Inschrijving VHGS'!N7</f>
        <v>0</v>
      </c>
      <c r="O7" s="69">
        <f>'Inschrijving VHGS'!O7</f>
        <v>46225</v>
      </c>
      <c r="P7" s="69">
        <f>'Inschrijving VHGS'!P7</f>
        <v>0</v>
      </c>
      <c r="Q7" s="69" t="str">
        <f>'Inschrijving VHGS'!Q7</f>
        <v>G6</v>
      </c>
      <c r="R7" s="69" t="str">
        <f>'Inschrijving VHGS'!R8</f>
        <v>Toggenburger Geit</v>
      </c>
      <c r="S7" s="69" t="str">
        <f>'Inschrijving VHGS'!S8</f>
        <v>TB-G</v>
      </c>
    </row>
    <row r="8" spans="1:19" ht="19.2" hidden="1" thickBot="1" x14ac:dyDescent="0.5">
      <c r="J8" s="69">
        <f>'Inschrijving VHGS'!J8</f>
        <v>0</v>
      </c>
      <c r="K8" s="69">
        <f>'Inschrijving VHGS'!K8</f>
        <v>0</v>
      </c>
      <c r="L8" s="69" t="str">
        <f>'Inschrijving VHGS'!L8</f>
        <v xml:space="preserve"> Dorset Horn</v>
      </c>
      <c r="M8" s="69" t="str">
        <f>'Inschrijving VHGS'!M8</f>
        <v xml:space="preserve"> Bonte Duitse Edelgeit</v>
      </c>
      <c r="N8" s="69">
        <f>'Inschrijving VHGS'!N8</f>
        <v>0</v>
      </c>
      <c r="O8" s="69">
        <f>'Inschrijving VHGS'!O8</f>
        <v>47320</v>
      </c>
      <c r="P8" s="69">
        <f>'Inschrijving VHGS'!P8</f>
        <v>0</v>
      </c>
      <c r="Q8" s="69" t="str">
        <f>'Inschrijving VHGS'!Q8</f>
        <v>G7</v>
      </c>
      <c r="R8" s="69" t="str">
        <f>'Inschrijving VHGS'!R9</f>
        <v>Witte Melkgeit</v>
      </c>
      <c r="S8" s="69" t="str">
        <f>'Inschrijving VHGS'!S9</f>
        <v>WM-G</v>
      </c>
    </row>
    <row r="9" spans="1:19" ht="19.2" hidden="1" thickBot="1" x14ac:dyDescent="0.5">
      <c r="A9" s="115" t="s">
        <v>102</v>
      </c>
      <c r="B9" s="116"/>
      <c r="C9" s="56">
        <f>'Inschrijving VHGS'!C9</f>
        <v>0</v>
      </c>
      <c r="D9" s="121" t="s">
        <v>100</v>
      </c>
      <c r="E9" s="116"/>
      <c r="F9" s="122"/>
      <c r="G9" s="123"/>
      <c r="I9" s="43"/>
      <c r="J9" s="69">
        <f>'Inschrijving VHGS'!J9</f>
        <v>0</v>
      </c>
      <c r="K9" s="69">
        <f>'Inschrijving VHGS'!K9</f>
        <v>0</v>
      </c>
      <c r="L9" s="69" t="str">
        <f>'Inschrijving VHGS'!L9</f>
        <v xml:space="preserve"> Drents heideschaap</v>
      </c>
      <c r="M9" s="69" t="str">
        <f>'Inschrijving VHGS'!M9</f>
        <v xml:space="preserve"> Bonte geit                        </v>
      </c>
      <c r="N9" s="69">
        <f>'Inschrijving VHGS'!N9</f>
        <v>0</v>
      </c>
      <c r="O9" s="69" t="str">
        <f>'Inschrijving VHGS'!O9</f>
        <v>insch datum:</v>
      </c>
      <c r="P9" s="69">
        <f>'Inschrijving VHGS'!P9</f>
        <v>0</v>
      </c>
      <c r="Q9" s="69" t="str">
        <f>'Inschrijving VHGS'!Q9</f>
        <v>S1</v>
      </c>
      <c r="R9" s="69" t="str">
        <f>'Inschrijving VHGS'!R10</f>
        <v>Belgisch Melkschaap</v>
      </c>
      <c r="S9" s="69" t="str">
        <f>'Inschrijving VHGS'!S10</f>
        <v>BM-S</v>
      </c>
    </row>
    <row r="10" spans="1:19" ht="19.2" hidden="1" thickBot="1" x14ac:dyDescent="0.5">
      <c r="A10" s="96" t="s">
        <v>112</v>
      </c>
      <c r="B10" s="97"/>
      <c r="C10" s="59"/>
      <c r="D10" s="98" t="s">
        <v>111</v>
      </c>
      <c r="E10" s="97"/>
      <c r="F10" s="99"/>
      <c r="G10" s="100"/>
      <c r="I10" s="43"/>
      <c r="J10" s="69">
        <f>'Inschrijving VHGS'!J10</f>
        <v>0</v>
      </c>
      <c r="K10" s="69">
        <f>'Inschrijving VHGS'!K10</f>
        <v>0</v>
      </c>
      <c r="L10" s="69" t="str">
        <f>'Inschrijving VHGS'!L10</f>
        <v xml:space="preserve"> Hebridian</v>
      </c>
      <c r="M10" s="69" t="str">
        <f>'Inschrijving VHGS'!M10</f>
        <v xml:space="preserve"> Britise Alpine                     </v>
      </c>
      <c r="N10" s="69">
        <f>'Inschrijving VHGS'!N10</f>
        <v>0</v>
      </c>
      <c r="O10" s="69">
        <f>'Inschrijving VHGS'!O10</f>
        <v>39142</v>
      </c>
      <c r="P10" s="69">
        <f>'Inschrijving VHGS'!P10</f>
        <v>0</v>
      </c>
      <c r="Q10" s="69" t="str">
        <f>'Inschrijving VHGS'!Q10</f>
        <v>S2</v>
      </c>
      <c r="R10" s="69" t="str">
        <f>'Inschrijving VHGS'!R11</f>
        <v>Bleu du Maine (T)</v>
      </c>
      <c r="S10" s="69" t="str">
        <f>'Inschrijving VHGS'!S11</f>
        <v>BD-S</v>
      </c>
    </row>
    <row r="11" spans="1:19" ht="19.2" hidden="1" thickBot="1" x14ac:dyDescent="0.5">
      <c r="A11" s="96" t="s">
        <v>0</v>
      </c>
      <c r="B11" s="97"/>
      <c r="C11" s="88"/>
      <c r="D11" s="89"/>
      <c r="E11" s="89"/>
      <c r="F11" s="89"/>
      <c r="G11" s="90"/>
      <c r="I11" s="43"/>
      <c r="J11" s="69">
        <f>'Inschrijving VHGS'!J11</f>
        <v>0</v>
      </c>
      <c r="K11" s="69">
        <f>'Inschrijving VHGS'!K11</f>
        <v>0</v>
      </c>
      <c r="L11" s="69" t="str">
        <f>'Inschrijving VHGS'!L11</f>
        <v xml:space="preserve"> Herdwick</v>
      </c>
      <c r="M11" s="69" t="str">
        <f>'Inschrijving VHGS'!M11</f>
        <v xml:space="preserve"> </v>
      </c>
      <c r="N11" s="69">
        <f>'Inschrijving VHGS'!N11</f>
        <v>0</v>
      </c>
      <c r="O11" s="69">
        <f>'Inschrijving VHGS'!O11</f>
        <v>46214</v>
      </c>
      <c r="P11" s="69">
        <f>'Inschrijving VHGS'!P11</f>
        <v>0</v>
      </c>
      <c r="Q11" s="69" t="str">
        <f>'Inschrijving VHGS'!Q11</f>
        <v>S3</v>
      </c>
      <c r="R11" s="69" t="str">
        <f>'Inschrijving VHGS'!R12</f>
        <v>Drents Heideschaap (T)</v>
      </c>
      <c r="S11" s="69" t="str">
        <f>'Inschrijving VHGS'!S12</f>
        <v>DH-S</v>
      </c>
    </row>
    <row r="12" spans="1:19" ht="19.2" hidden="1" thickBot="1" x14ac:dyDescent="0.5">
      <c r="A12" s="96" t="s">
        <v>1</v>
      </c>
      <c r="B12" s="97"/>
      <c r="C12" s="88"/>
      <c r="D12" s="89"/>
      <c r="E12" s="89"/>
      <c r="F12" s="89"/>
      <c r="G12" s="90"/>
      <c r="I12" s="43"/>
      <c r="J12" s="69">
        <f>'Inschrijving VHGS'!J12</f>
        <v>0</v>
      </c>
      <c r="K12" s="69">
        <f>'Inschrijving VHGS'!K12</f>
        <v>0</v>
      </c>
      <c r="L12" s="69" t="str">
        <f>'Inschrijving VHGS'!L12</f>
        <v xml:space="preserve"> Hongaarse Racka</v>
      </c>
      <c r="M12" s="69" t="str">
        <f>'Inschrijving VHGS'!M12</f>
        <v xml:space="preserve"> Bündner Stralengeit</v>
      </c>
      <c r="N12" s="69">
        <f>'Inschrijving VHGS'!N12</f>
        <v>0</v>
      </c>
      <c r="O12" s="69">
        <f>'Inschrijving VHGS'!O12</f>
        <v>0</v>
      </c>
      <c r="P12" s="69">
        <f>'Inschrijving VHGS'!P12</f>
        <v>0</v>
      </c>
      <c r="Q12" s="69" t="str">
        <f>'Inschrijving VHGS'!Q12</f>
        <v>S4</v>
      </c>
      <c r="R12" s="69" t="str">
        <f>'Inschrijving VHGS'!R13</f>
        <v>Hampshire Down (T)</v>
      </c>
      <c r="S12" s="69" t="str">
        <f>'Inschrijving VHGS'!S13</f>
        <v>HD-S</v>
      </c>
    </row>
    <row r="13" spans="1:19" ht="19.2" hidden="1" thickBot="1" x14ac:dyDescent="0.5">
      <c r="A13" s="96" t="s">
        <v>46</v>
      </c>
      <c r="B13" s="97"/>
      <c r="C13" s="55"/>
      <c r="D13" s="36" t="s">
        <v>47</v>
      </c>
      <c r="E13" s="88"/>
      <c r="F13" s="91"/>
      <c r="G13" s="92"/>
      <c r="I13" s="43"/>
      <c r="J13" s="69">
        <f>'Inschrijving VHGS'!J13</f>
        <v>0</v>
      </c>
      <c r="K13" s="69">
        <f>'Inschrijving VHGS'!K13</f>
        <v>0</v>
      </c>
      <c r="L13" s="69" t="str">
        <f>'Inschrijving VHGS'!L13</f>
        <v xml:space="preserve"> Jacob schaap </v>
      </c>
      <c r="M13" s="69" t="str">
        <f>'Inschrijving VHGS'!M13</f>
        <v xml:space="preserve"> Damara geit                       </v>
      </c>
      <c r="N13" s="69">
        <f>'Inschrijving VHGS'!N13</f>
        <v>0</v>
      </c>
      <c r="O13" s="69" t="str">
        <f>'Inschrijving VHGS'!O13</f>
        <v xml:space="preserve">wedstrijddatum : </v>
      </c>
      <c r="P13" s="69">
        <f>'Inschrijving VHGS'!P13</f>
        <v>0</v>
      </c>
      <c r="Q13" s="69" t="str">
        <f>'Inschrijving VHGS'!Q13</f>
        <v>S5</v>
      </c>
      <c r="R13" s="69" t="str">
        <f>'Inschrijving VHGS'!R14</f>
        <v>Kerry Hill (T)</v>
      </c>
      <c r="S13" s="69" t="str">
        <f>'Inschrijving VHGS'!S14</f>
        <v>KH-S</v>
      </c>
    </row>
    <row r="14" spans="1:19" ht="19.2" hidden="1" thickBot="1" x14ac:dyDescent="0.5">
      <c r="A14" s="96" t="s">
        <v>2</v>
      </c>
      <c r="B14" s="97"/>
      <c r="C14" s="126"/>
      <c r="D14" s="127"/>
      <c r="E14" s="127"/>
      <c r="F14" s="128"/>
      <c r="G14" s="129"/>
      <c r="I14"/>
      <c r="J14" s="69">
        <f>'Inschrijving VHGS'!J14</f>
        <v>0</v>
      </c>
      <c r="K14" s="69">
        <f>'Inschrijving VHGS'!K14</f>
        <v>0</v>
      </c>
      <c r="L14" s="69" t="str">
        <f>'Inschrijving VHGS'!L14</f>
        <v xml:space="preserve"> Kärtner brilschaap</v>
      </c>
      <c r="M14" s="69" t="str">
        <f>'Inschrijving VHGS'!M14</f>
        <v xml:space="preserve"> Dwerggeit                       </v>
      </c>
      <c r="N14" s="69">
        <f>'Inschrijving VHGS'!N14</f>
        <v>0</v>
      </c>
      <c r="O14" s="69">
        <f>'Inschrijving VHGS'!O14</f>
        <v>46224</v>
      </c>
      <c r="P14" s="69">
        <f>'Inschrijving VHGS'!P14</f>
        <v>0</v>
      </c>
      <c r="Q14" s="69" t="str">
        <f>'Inschrijving VHGS'!Q14</f>
        <v>S6</v>
      </c>
      <c r="R14" s="69" t="str">
        <f>'Inschrijving VHGS'!R15</f>
        <v>Ouessant (T)</v>
      </c>
      <c r="S14" s="69" t="str">
        <f>'Inschrijving VHGS'!S15</f>
        <v>OU-S</v>
      </c>
    </row>
    <row r="15" spans="1:19" ht="19.2" hidden="1" thickBot="1" x14ac:dyDescent="0.5">
      <c r="A15" s="96" t="s">
        <v>97</v>
      </c>
      <c r="B15" s="97"/>
      <c r="C15" s="133"/>
      <c r="D15" s="134"/>
      <c r="E15" s="134"/>
      <c r="F15" s="128"/>
      <c r="G15" s="129"/>
      <c r="I15"/>
      <c r="J15" s="69">
        <f>'Inschrijving VHGS'!J15</f>
        <v>0</v>
      </c>
      <c r="K15" s="69">
        <f>'Inschrijving VHGS'!K15</f>
        <v>0</v>
      </c>
      <c r="L15" s="69" t="str">
        <f>'Inschrijving VHGS'!L15</f>
        <v xml:space="preserve"> Leicester longwool</v>
      </c>
      <c r="M15" s="69" t="str">
        <f>'Inschrijving VHGS'!M15</f>
        <v xml:space="preserve"> Galla-geit (of Somali-geit)</v>
      </c>
      <c r="N15" s="69">
        <f>'Inschrijving VHGS'!N15</f>
        <v>0</v>
      </c>
      <c r="O15" s="69" t="str">
        <f>'Inschrijving VHGS'!O15</f>
        <v>( zie E4 )</v>
      </c>
      <c r="P15" s="69">
        <f>'Inschrijving VHGS'!P15</f>
        <v>0</v>
      </c>
      <c r="Q15" s="69" t="str">
        <f>'Inschrijving VHGS'!Q15</f>
        <v>S7</v>
      </c>
      <c r="R15" s="69" t="str">
        <f>'Inschrijving VHGS'!R16</f>
        <v>Scottish Blackface (T)</v>
      </c>
      <c r="S15" s="69" t="str">
        <f>'Inschrijving VHGS'!S16</f>
        <v>SB-S</v>
      </c>
    </row>
    <row r="16" spans="1:19" ht="19.2" hidden="1" thickBot="1" x14ac:dyDescent="0.5">
      <c r="A16" s="96" t="s">
        <v>3</v>
      </c>
      <c r="B16" s="97"/>
      <c r="C16" s="165"/>
      <c r="D16" s="134"/>
      <c r="E16" s="134"/>
      <c r="F16" s="128"/>
      <c r="G16" s="129"/>
      <c r="I16"/>
      <c r="J16" s="69">
        <f>'Inschrijving VHGS'!J16</f>
        <v>0</v>
      </c>
      <c r="K16" s="69">
        <f>'Inschrijving VHGS'!K16</f>
        <v>0</v>
      </c>
      <c r="L16" s="69" t="str">
        <f>'Inschrijving VHGS'!L16</f>
        <v xml:space="preserve"> Lleyn</v>
      </c>
      <c r="M16" s="69" t="str">
        <f>'Inschrijving VHGS'!M16</f>
        <v xml:space="preserve"> Girgentana</v>
      </c>
      <c r="N16" s="69">
        <f>'Inschrijving VHGS'!N16</f>
        <v>0</v>
      </c>
      <c r="O16" s="69" t="str">
        <f>'Inschrijving VHGS'!O16</f>
        <v>groene velden zelf in te vullen !</v>
      </c>
      <c r="P16" s="69">
        <f>'Inschrijving VHGS'!P16</f>
        <v>0</v>
      </c>
      <c r="Q16" s="69" t="str">
        <f>'Inschrijving VHGS'!Q16</f>
        <v>S8</v>
      </c>
      <c r="R16" s="69" t="str">
        <f>'Inschrijving VHGS'!R17</f>
        <v>Soay (T)</v>
      </c>
      <c r="S16" s="69" t="str">
        <f>'Inschrijving VHGS'!S17</f>
        <v>SO-S</v>
      </c>
    </row>
    <row r="17" spans="1:19" ht="19.2" hidden="1" thickBot="1" x14ac:dyDescent="0.5">
      <c r="A17" s="96" t="s">
        <v>99</v>
      </c>
      <c r="B17" s="97"/>
      <c r="C17" s="126"/>
      <c r="D17" s="127"/>
      <c r="E17" s="127"/>
      <c r="F17" s="128"/>
      <c r="G17" s="129"/>
      <c r="I17"/>
      <c r="J17" s="69">
        <f>'Inschrijving VHGS'!J17</f>
        <v>0</v>
      </c>
      <c r="K17" s="69">
        <f>'Inschrijving VHGS'!K17</f>
        <v>0</v>
      </c>
      <c r="L17" s="69" t="str">
        <f>'Inschrijving VHGS'!L17</f>
        <v xml:space="preserve"> Manx Loghtan</v>
      </c>
      <c r="M17" s="69" t="str">
        <f>'Inschrijving VHGS'!M17</f>
        <v xml:space="preserve"> Golden Guernsey              </v>
      </c>
      <c r="N17" s="69">
        <f>'Inschrijving VHGS'!N17</f>
        <v>0</v>
      </c>
      <c r="O17" s="69">
        <f>'Inschrijving VHGS'!O17</f>
        <v>0</v>
      </c>
      <c r="P17" s="69">
        <f>'Inschrijving VHGS'!P17</f>
        <v>0</v>
      </c>
      <c r="Q17" s="69" t="str">
        <f>'Inschrijving VHGS'!Q17</f>
        <v>S9</v>
      </c>
      <c r="R17" s="69" t="str">
        <f>'Inschrijving VHGS'!R19</f>
        <v>Zwartbles (T)</v>
      </c>
      <c r="S17" s="69" t="str">
        <f>'Inschrijving VHGS'!S19</f>
        <v>ZB-S</v>
      </c>
    </row>
    <row r="18" spans="1:19" ht="19.2" hidden="1" thickBot="1" x14ac:dyDescent="0.5">
      <c r="A18" s="96" t="str">
        <f>IF(E4=O19," Certificaat geldig tot :","")</f>
        <v/>
      </c>
      <c r="B18" s="97"/>
      <c r="C18" s="117"/>
      <c r="D18" s="118"/>
      <c r="E18" s="118"/>
      <c r="F18" s="119"/>
      <c r="G18" s="120"/>
      <c r="I18"/>
      <c r="J18" s="69">
        <f>'Inschrijving VHGS'!J18</f>
        <v>0</v>
      </c>
      <c r="K18" s="69">
        <f>'Inschrijving VHGS'!K18</f>
        <v>0</v>
      </c>
      <c r="L18" s="69" t="str">
        <f>'Inschrijving VHGS'!L18</f>
        <v xml:space="preserve"> Merino</v>
      </c>
      <c r="M18" s="69" t="str">
        <f>'Inschrijving VHGS'!M18</f>
        <v xml:space="preserve"> Hertkleurige geit                </v>
      </c>
      <c r="N18" s="69">
        <f>'Inschrijving VHGS'!N18</f>
        <v>0</v>
      </c>
      <c r="O18" s="69">
        <f>'Inschrijving VHGS'!O18</f>
        <v>2</v>
      </c>
      <c r="P18" s="69">
        <f>'Inschrijving VHGS'!P18</f>
        <v>0</v>
      </c>
      <c r="Q18" s="69" t="str">
        <f>'Inschrijving VHGS'!Q18</f>
        <v>S99</v>
      </c>
      <c r="R18" s="69" t="str">
        <f>'Inschrijving VHGS'!R20</f>
        <v>Blanco regel !!</v>
      </c>
      <c r="S18" s="69" t="str">
        <f>'Inschrijving VHGS'!S20</f>
        <v xml:space="preserve"> </v>
      </c>
    </row>
    <row r="19" spans="1:19" ht="19.2" hidden="1" thickBot="1" x14ac:dyDescent="0.5">
      <c r="A19" s="101" t="s">
        <v>9</v>
      </c>
      <c r="B19" s="102"/>
      <c r="C19" s="57">
        <f>15-D51</f>
        <v>0</v>
      </c>
      <c r="D19" s="58"/>
      <c r="E19" s="10"/>
      <c r="F19" s="10"/>
      <c r="G19" s="11"/>
      <c r="J19" s="69">
        <f>'Inschrijving VHGS'!J19</f>
        <v>0</v>
      </c>
      <c r="K19" s="69">
        <f>'Inschrijving VHGS'!K19</f>
        <v>0</v>
      </c>
      <c r="L19" s="69" t="str">
        <f>'Inschrijving VHGS'!L19</f>
        <v xml:space="preserve"> Belgisch melkschaap</v>
      </c>
      <c r="M19" s="69" t="str">
        <f>'Inschrijving VHGS'!M19</f>
        <v xml:space="preserve"> Kashmir-geit</v>
      </c>
      <c r="N19" s="69">
        <f>'Inschrijving VHGS'!N19</f>
        <v>0</v>
      </c>
      <c r="O19" s="69" t="str">
        <f>'Inschrijving VHGS'!O19</f>
        <v>x</v>
      </c>
      <c r="P19" s="69">
        <f>'Inschrijving VHGS'!P19</f>
        <v>0</v>
      </c>
      <c r="Q19" s="69">
        <f>'Inschrijving VHGS'!Q19</f>
        <v>0</v>
      </c>
      <c r="R19" s="69" t="str">
        <f>'Inschrijving VHGS'!R21</f>
        <v>Ardense Voskop</v>
      </c>
      <c r="S19" s="69" t="str">
        <f>'Inschrijving VHGS'!S21</f>
        <v>AV-S</v>
      </c>
    </row>
    <row r="20" spans="1:19" ht="18" hidden="1" customHeight="1" x14ac:dyDescent="0.45">
      <c r="J20" s="69">
        <f>'Inschrijving VHGS'!J20</f>
        <v>0</v>
      </c>
      <c r="K20" s="69">
        <f>'Inschrijving VHGS'!K20</f>
        <v>0</v>
      </c>
      <c r="L20" s="69" t="str">
        <f>'Inschrijving VHGS'!L20</f>
        <v xml:space="preserve"> Ouessant </v>
      </c>
      <c r="M20" s="69" t="str">
        <f>'Inschrijving VHGS'!M20</f>
        <v xml:space="preserve"> Kempense witte geit          </v>
      </c>
      <c r="N20" s="69">
        <f>'Inschrijving VHGS'!N20</f>
        <v>0</v>
      </c>
      <c r="O20" s="69" t="str">
        <f>'Inschrijving VHGS'!O20</f>
        <v>x</v>
      </c>
      <c r="P20" s="69">
        <f>'Inschrijving VHGS'!P20</f>
        <v>0</v>
      </c>
      <c r="Q20" s="69">
        <f>'Inschrijving VHGS'!Q20</f>
        <v>0</v>
      </c>
      <c r="R20" s="69" t="str">
        <f>'Inschrijving VHGS'!R22</f>
        <v>Badger Face</v>
      </c>
      <c r="S20" s="69" t="str">
        <f>'Inschrijving VHGS'!S22</f>
        <v>BF-S</v>
      </c>
    </row>
    <row r="21" spans="1:19" ht="19.2" hidden="1" thickBot="1" x14ac:dyDescent="0.5">
      <c r="A21" s="87" t="s">
        <v>116</v>
      </c>
      <c r="B21" s="87"/>
      <c r="C21" s="87"/>
      <c r="D21" s="87"/>
      <c r="E21" s="87"/>
      <c r="F21" s="87"/>
      <c r="G21" s="87"/>
      <c r="J21" s="69">
        <f>'Inschrijving VHGS'!J21</f>
        <v>0</v>
      </c>
      <c r="K21" s="69">
        <f>'Inschrijving VHGS'!K21</f>
        <v>0</v>
      </c>
      <c r="L21" s="69" t="str">
        <f>'Inschrijving VHGS'!L21</f>
        <v xml:space="preserve"> Portland</v>
      </c>
      <c r="M21" s="69" t="str">
        <f>'Inschrijving VHGS'!M21</f>
        <v xml:space="preserve"> Kiko</v>
      </c>
      <c r="N21" s="69">
        <f>'Inschrijving VHGS'!N21</f>
        <v>0</v>
      </c>
      <c r="O21" s="69">
        <f>'Inschrijving VHGS'!O21</f>
        <v>0</v>
      </c>
      <c r="P21" s="69">
        <f>'Inschrijving VHGS'!P21</f>
        <v>0</v>
      </c>
      <c r="Q21" s="69">
        <f>'Inschrijving VHGS'!Q21</f>
        <v>0</v>
      </c>
      <c r="R21" s="69" t="str">
        <f>'Inschrijving VHGS'!R23</f>
        <v>Barbados Black Belly</v>
      </c>
      <c r="S21" s="69" t="str">
        <f>'Inschrijving VHGS'!S23</f>
        <v>BB-S</v>
      </c>
    </row>
    <row r="22" spans="1:19" ht="6" hidden="1" customHeight="1" thickBot="1" x14ac:dyDescent="0.5">
      <c r="J22" s="69">
        <f>'Inschrijving VHGS'!J22</f>
        <v>0</v>
      </c>
      <c r="K22" s="69">
        <f>'Inschrijving VHGS'!K22</f>
        <v>0</v>
      </c>
      <c r="L22" s="69" t="str">
        <f>'Inschrijving VHGS'!L22</f>
        <v xml:space="preserve"> Ryeland</v>
      </c>
      <c r="M22" s="69" t="str">
        <f>'Inschrijving VHGS'!M22</f>
        <v xml:space="preserve"> La Mancha</v>
      </c>
      <c r="N22" s="69">
        <f>'Inschrijving VHGS'!N22</f>
        <v>0</v>
      </c>
      <c r="O22" s="69">
        <f>'Inschrijving VHGS'!O22</f>
        <v>0</v>
      </c>
      <c r="P22" s="69">
        <f>'Inschrijving VHGS'!P22</f>
        <v>0</v>
      </c>
      <c r="Q22" s="69">
        <f>'Inschrijving VHGS'!Q22</f>
        <v>0</v>
      </c>
      <c r="R22" s="69" t="str">
        <f>'Inschrijving VHGS'!R24</f>
        <v>Bonte schaap</v>
      </c>
      <c r="S22" s="69" t="str">
        <f>'Inschrijving VHGS'!S24</f>
        <v>BS-S</v>
      </c>
    </row>
    <row r="23" spans="1:19" ht="19.2" hidden="1" thickBot="1" x14ac:dyDescent="0.5">
      <c r="A23" s="28"/>
      <c r="B23" s="142" t="str">
        <f>IF(E4=O19,"Copie van mijn CAE- of zwoegervrij attest in bijlage","")</f>
        <v/>
      </c>
      <c r="C23" s="143"/>
      <c r="D23" s="143"/>
      <c r="E23" s="143"/>
      <c r="F23" s="143"/>
      <c r="G23" s="144"/>
      <c r="I23" s="44"/>
      <c r="J23" s="69">
        <f>'Inschrijving VHGS'!J23</f>
        <v>0</v>
      </c>
      <c r="K23" s="69">
        <f>'Inschrijving VHGS'!K23</f>
        <v>0</v>
      </c>
      <c r="L23" s="69" t="str">
        <f>'Inschrijving VHGS'!L23</f>
        <v xml:space="preserve"> Scottish blackface </v>
      </c>
      <c r="M23" s="69" t="str">
        <f>'Inschrijving VHGS'!M23</f>
        <v xml:space="preserve"> Moxoto</v>
      </c>
      <c r="N23" s="69">
        <f>'Inschrijving VHGS'!N23</f>
        <v>0</v>
      </c>
      <c r="O23" s="69">
        <f>'Inschrijving VHGS'!O23</f>
        <v>0</v>
      </c>
      <c r="P23" s="69">
        <f>'Inschrijving VHGS'!P23</f>
        <v>0</v>
      </c>
      <c r="Q23" s="69">
        <f>'Inschrijving VHGS'!Q23</f>
        <v>0</v>
      </c>
      <c r="R23" s="69" t="str">
        <f>'Inschrijving VHGS'!R25</f>
        <v>Castlemilk Moorit</v>
      </c>
      <c r="S23" s="69" t="str">
        <f>'Inschrijving VHGS'!S25</f>
        <v>CM-S</v>
      </c>
    </row>
    <row r="24" spans="1:19" ht="19.5" hidden="1" customHeight="1" x14ac:dyDescent="0.45">
      <c r="A24" s="29"/>
      <c r="B24" s="93" t="s">
        <v>101</v>
      </c>
      <c r="C24" s="94"/>
      <c r="D24" s="94"/>
      <c r="E24" s="94"/>
      <c r="F24" s="94"/>
      <c r="G24" s="95"/>
      <c r="I24"/>
      <c r="J24" s="69">
        <f>'Inschrijving VHGS'!J24</f>
        <v>0</v>
      </c>
      <c r="K24" s="69">
        <f>'Inschrijving VHGS'!K24</f>
        <v>0</v>
      </c>
      <c r="L24" s="69" t="str">
        <f>'Inschrijving VHGS'!L24</f>
        <v xml:space="preserve"> Soay</v>
      </c>
      <c r="M24" s="69" t="str">
        <f>'Inschrijving VHGS'!M24</f>
        <v xml:space="preserve"> Murciano Granadina          </v>
      </c>
      <c r="N24" s="69">
        <f>'Inschrijving VHGS'!N24</f>
        <v>0</v>
      </c>
      <c r="O24" s="69">
        <f>'Inschrijving VHGS'!O24</f>
        <v>0</v>
      </c>
      <c r="P24" s="69">
        <f>'Inschrijving VHGS'!P24</f>
        <v>0</v>
      </c>
      <c r="Q24" s="69">
        <f>'Inschrijving VHGS'!Q24</f>
        <v>0</v>
      </c>
      <c r="R24" s="69" t="str">
        <f>'Inschrijving VHGS'!R26</f>
        <v>Kempens Heideschaap</v>
      </c>
      <c r="S24" s="69" t="str">
        <f>'Inschrijving VHGS'!S26</f>
        <v>KE-S</v>
      </c>
    </row>
    <row r="25" spans="1:19" ht="19.2" hidden="1" thickBot="1" x14ac:dyDescent="0.5">
      <c r="A25" s="29"/>
      <c r="B25" s="93" t="s">
        <v>53</v>
      </c>
      <c r="C25" s="94"/>
      <c r="D25" s="94"/>
      <c r="E25" s="94"/>
      <c r="F25" s="94"/>
      <c r="G25" s="95"/>
      <c r="I25"/>
      <c r="J25" s="69">
        <f>'Inschrijving VHGS'!J25</f>
        <v>0</v>
      </c>
      <c r="K25" s="69">
        <f>'Inschrijving VHGS'!K25</f>
        <v>0</v>
      </c>
      <c r="L25" s="69" t="str">
        <f>'Inschrijving VHGS'!L25</f>
        <v xml:space="preserve"> Walliser zwartneusschaap</v>
      </c>
      <c r="M25" s="69" t="str">
        <f>'Inschrijving VHGS'!M25</f>
        <v xml:space="preserve"> Nederlandse landgeit          </v>
      </c>
      <c r="N25" s="69">
        <f>'Inschrijving VHGS'!N25</f>
        <v>0</v>
      </c>
      <c r="O25" s="69">
        <f>'Inschrijving VHGS'!O25</f>
        <v>0</v>
      </c>
      <c r="P25" s="69">
        <f>'Inschrijving VHGS'!P25</f>
        <v>0</v>
      </c>
      <c r="Q25" s="69">
        <f>'Inschrijving VHGS'!Q25</f>
        <v>0</v>
      </c>
      <c r="R25" s="69" t="str">
        <f>'Inschrijving VHGS'!R27</f>
        <v>Clun Forest</v>
      </c>
      <c r="S25" s="69" t="str">
        <f>'Inschrijving VHGS'!S27</f>
        <v>CF-S</v>
      </c>
    </row>
    <row r="26" spans="1:19" ht="19.2" hidden="1" thickBot="1" x14ac:dyDescent="0.5">
      <c r="A26" s="30"/>
      <c r="B26" s="139" t="s">
        <v>247</v>
      </c>
      <c r="C26" s="140"/>
      <c r="D26" s="140"/>
      <c r="E26" s="140"/>
      <c r="F26" s="140"/>
      <c r="G26" s="141"/>
      <c r="I26"/>
      <c r="J26" s="69">
        <f>'Inschrijving VHGS'!J26</f>
        <v>0</v>
      </c>
      <c r="K26" s="69">
        <f>'Inschrijving VHGS'!K26</f>
        <v>0</v>
      </c>
      <c r="L26" s="69" t="str">
        <f>'Inschrijving VHGS'!L26</f>
        <v xml:space="preserve"> Wensleydale </v>
      </c>
      <c r="M26" s="69" t="str">
        <f>'Inschrijving VHGS'!M26</f>
        <v xml:space="preserve"> Nera Verzasca</v>
      </c>
      <c r="N26" s="69">
        <f>'Inschrijving VHGS'!N26</f>
        <v>0</v>
      </c>
      <c r="O26" s="69">
        <f>'Inschrijving VHGS'!O26</f>
        <v>0</v>
      </c>
      <c r="P26" s="69">
        <f>'Inschrijving VHGS'!P26</f>
        <v>0</v>
      </c>
      <c r="Q26" s="69">
        <f>'Inschrijving VHGS'!Q26</f>
        <v>0</v>
      </c>
      <c r="R26" s="69" t="str">
        <f>'Inschrijving VHGS'!R28</f>
        <v>Dorset Horn</v>
      </c>
      <c r="S26" s="69" t="str">
        <f>'Inschrijving VHGS'!S28</f>
        <v>DO-S</v>
      </c>
    </row>
    <row r="27" spans="1:19" s="23" customFormat="1" ht="30" hidden="1" customHeight="1" thickBot="1" x14ac:dyDescent="0.5">
      <c r="A27" s="23" t="s">
        <v>52</v>
      </c>
      <c r="H27" s="1"/>
      <c r="J27" s="69">
        <f>'Inschrijving VHGS'!J27</f>
        <v>0</v>
      </c>
      <c r="K27" s="69" t="str">
        <f>'Inschrijving VHGS'!K27</f>
        <v>x</v>
      </c>
      <c r="L27" s="69" t="str">
        <f>'Inschrijving VHGS'!L27</f>
        <v xml:space="preserve"> Wiltshire Horn</v>
      </c>
      <c r="M27" s="69" t="str">
        <f>'Inschrijving VHGS'!M27</f>
        <v xml:space="preserve"> Pauwengeit                        </v>
      </c>
      <c r="N27" s="69">
        <f>'Inschrijving VHGS'!N27</f>
        <v>0</v>
      </c>
      <c r="O27" s="69">
        <f>'Inschrijving VHGS'!O27</f>
        <v>0</v>
      </c>
      <c r="P27" s="69">
        <f>'Inschrijving VHGS'!P27</f>
        <v>0</v>
      </c>
      <c r="Q27" s="69">
        <f>'Inschrijving VHGS'!Q27</f>
        <v>0</v>
      </c>
      <c r="R27" s="69" t="str">
        <f>'Inschrijving VHGS'!R29</f>
        <v>Gotland Pelsschaap</v>
      </c>
      <c r="S27" s="69" t="str">
        <f>'Inschrijving VHGS'!S29</f>
        <v>GP-S</v>
      </c>
    </row>
    <row r="28" spans="1:19" ht="20.399999999999999" thickBot="1" x14ac:dyDescent="0.55000000000000004">
      <c r="A28" s="107" t="s">
        <v>248</v>
      </c>
      <c r="B28" s="108"/>
      <c r="C28" s="148"/>
      <c r="D28" s="149"/>
      <c r="E28" s="150"/>
      <c r="F28" s="2"/>
      <c r="G28" s="2"/>
      <c r="I28" s="2"/>
      <c r="J28" s="69">
        <f>'Inschrijving VHGS'!J28</f>
        <v>0</v>
      </c>
      <c r="K28" s="69">
        <f>'Inschrijving VHGS'!K28</f>
        <v>0</v>
      </c>
      <c r="L28" s="69" t="str">
        <f>'Inschrijving VHGS'!L28</f>
        <v xml:space="preserve"> Zwartbles</v>
      </c>
      <c r="M28" s="69" t="str">
        <f>'Inschrijving VHGS'!M28</f>
        <v xml:space="preserve"> Pinzgauer geit                    </v>
      </c>
      <c r="N28" s="69">
        <f>'Inschrijving VHGS'!N28</f>
        <v>0</v>
      </c>
      <c r="O28" s="69">
        <f>'Inschrijving VHGS'!O28</f>
        <v>0</v>
      </c>
      <c r="P28" s="69">
        <f>'Inschrijving VHGS'!P28</f>
        <v>0</v>
      </c>
      <c r="Q28" s="69">
        <f>'Inschrijving VHGS'!Q28</f>
        <v>0</v>
      </c>
      <c r="R28" s="69" t="str">
        <f>'Inschrijving VHGS'!R30</f>
        <v>Herdwick</v>
      </c>
      <c r="S28" s="69" t="str">
        <f>'Inschrijving VHGS'!S30</f>
        <v>HW-S</v>
      </c>
    </row>
    <row r="29" spans="1:19" s="15" customFormat="1" ht="20.25" customHeight="1" thickBot="1" x14ac:dyDescent="0.55000000000000004">
      <c r="A29" s="76" t="s">
        <v>265</v>
      </c>
      <c r="B29" s="75" t="s">
        <v>5</v>
      </c>
      <c r="C29" s="130" t="s">
        <v>7</v>
      </c>
      <c r="D29" s="131"/>
      <c r="E29" s="132"/>
      <c r="F29" s="12" t="s">
        <v>6</v>
      </c>
      <c r="G29" s="13" t="s">
        <v>10</v>
      </c>
      <c r="H29" s="1"/>
      <c r="I29" s="45"/>
      <c r="J29" s="69">
        <f>'Inschrijving VHGS'!J29</f>
        <v>0</v>
      </c>
      <c r="K29" s="69">
        <f>'Inschrijving VHGS'!K29</f>
        <v>0</v>
      </c>
      <c r="L29" s="69">
        <f>'Inschrijving VHGS'!L29</f>
        <v>0</v>
      </c>
      <c r="M29" s="69" t="str">
        <f>'Inschrijving VHGS'!M29</f>
        <v xml:space="preserve"> Poitevine geit                     </v>
      </c>
      <c r="N29" s="69">
        <f>'Inschrijving VHGS'!N29</f>
        <v>0</v>
      </c>
      <c r="O29" s="69">
        <f>'Inschrijving VHGS'!O29</f>
        <v>0</v>
      </c>
      <c r="P29" s="69">
        <f>'Inschrijving VHGS'!P29</f>
        <v>0</v>
      </c>
      <c r="Q29" s="69">
        <f>'Inschrijving VHGS'!Q29</f>
        <v>0</v>
      </c>
      <c r="R29" s="69" t="str">
        <f>'Inschrijving VHGS'!R31</f>
        <v>Heidsnucke</v>
      </c>
      <c r="S29" s="69" t="str">
        <f>'Inschrijving VHGS'!S31</f>
        <v>HS-S</v>
      </c>
    </row>
    <row r="30" spans="1:19" ht="21" customHeight="1" x14ac:dyDescent="0.45">
      <c r="A30" s="77"/>
      <c r="B30" s="80"/>
      <c r="C30" s="145"/>
      <c r="D30" s="163"/>
      <c r="E30" s="164"/>
      <c r="F30" s="31"/>
      <c r="G30" s="66"/>
      <c r="H30" s="46">
        <f t="shared" ref="H30:H44" si="0">$C$9</f>
        <v>0</v>
      </c>
      <c r="I30" s="46" t="e">
        <f t="shared" ref="I30:I44" si="1">VLOOKUP($C$28,$R$2:$S$48,2,FALSE)</f>
        <v>#N/A</v>
      </c>
      <c r="J30" s="69" t="str">
        <f>'Inschrijving VHGS'!J30</f>
        <v xml:space="preserve"> </v>
      </c>
      <c r="K30" s="69">
        <f>'Inschrijving VHGS'!K30</f>
        <v>5</v>
      </c>
      <c r="L30" s="69">
        <f>'Inschrijving VHGS'!L30</f>
        <v>0</v>
      </c>
      <c r="M30" s="69" t="str">
        <f>'Inschrijving VHGS'!M30</f>
        <v xml:space="preserve"> Rove geit                          </v>
      </c>
      <c r="N30" s="69">
        <f>'Inschrijving VHGS'!N30</f>
        <v>0</v>
      </c>
      <c r="O30" s="69">
        <f>'Inschrijving VHGS'!O30</f>
        <v>0</v>
      </c>
      <c r="P30" s="69">
        <f>'Inschrijving VHGS'!P30</f>
        <v>0</v>
      </c>
      <c r="Q30" s="69">
        <f>'Inschrijving VHGS'!Q30</f>
        <v>0</v>
      </c>
      <c r="R30" s="69" t="str">
        <f>'Inschrijving VHGS'!R32</f>
        <v>Hongaarse Racka</v>
      </c>
      <c r="S30" s="69" t="str">
        <f>'Inschrijving VHGS'!S32</f>
        <v>HR-S</v>
      </c>
    </row>
    <row r="31" spans="1:19" ht="21" customHeight="1" x14ac:dyDescent="0.45">
      <c r="A31" s="78"/>
      <c r="B31" s="81"/>
      <c r="C31" s="103"/>
      <c r="D31" s="161"/>
      <c r="E31" s="162"/>
      <c r="F31" s="32"/>
      <c r="G31" s="67"/>
      <c r="H31" s="46">
        <f t="shared" si="0"/>
        <v>0</v>
      </c>
      <c r="I31" s="46" t="e">
        <f t="shared" si="1"/>
        <v>#N/A</v>
      </c>
      <c r="J31" s="69" t="str">
        <f>'Inschrijving VHGS'!J31</f>
        <v xml:space="preserve"> </v>
      </c>
      <c r="K31" s="69">
        <f>'Inschrijving VHGS'!K31</f>
        <v>5</v>
      </c>
      <c r="L31" s="69">
        <f>'Inschrijving VHGS'!L31</f>
        <v>0</v>
      </c>
      <c r="M31" s="69" t="str">
        <f>'Inschrijving VHGS'!M31</f>
        <v xml:space="preserve"> Tauernschecke geit               </v>
      </c>
      <c r="N31" s="69">
        <f>'Inschrijving VHGS'!N31</f>
        <v>0</v>
      </c>
      <c r="O31" s="69">
        <f>'Inschrijving VHGS'!O31</f>
        <v>0</v>
      </c>
      <c r="P31" s="69">
        <f>'Inschrijving VHGS'!P31</f>
        <v>0</v>
      </c>
      <c r="Q31" s="69">
        <f>'Inschrijving VHGS'!Q31</f>
        <v>0</v>
      </c>
      <c r="R31" s="69" t="str">
        <f>'Inschrijving VHGS'!R33</f>
        <v>Jacobschaap</v>
      </c>
      <c r="S31" s="69" t="str">
        <f>'Inschrijving VHGS'!S33</f>
        <v>JS-S</v>
      </c>
    </row>
    <row r="32" spans="1:19" ht="21" customHeight="1" x14ac:dyDescent="0.45">
      <c r="A32" s="78"/>
      <c r="B32" s="81"/>
      <c r="C32" s="103"/>
      <c r="D32" s="161"/>
      <c r="E32" s="162"/>
      <c r="F32" s="32"/>
      <c r="G32" s="67"/>
      <c r="H32" s="46">
        <f t="shared" si="0"/>
        <v>0</v>
      </c>
      <c r="I32" s="46" t="e">
        <f t="shared" si="1"/>
        <v>#N/A</v>
      </c>
      <c r="J32" s="69" t="str">
        <f>'Inschrijving VHGS'!J32</f>
        <v xml:space="preserve"> </v>
      </c>
      <c r="K32" s="69">
        <f>'Inschrijving VHGS'!K32</f>
        <v>5</v>
      </c>
      <c r="L32" s="69">
        <f>'Inschrijving VHGS'!L32</f>
        <v>0</v>
      </c>
      <c r="M32" s="69" t="str">
        <f>'Inschrijving VHGS'!M32</f>
        <v xml:space="preserve"> Thüringer Wald-geit</v>
      </c>
      <c r="N32" s="69">
        <f>'Inschrijving VHGS'!N32</f>
        <v>0</v>
      </c>
      <c r="O32" s="69">
        <f>'Inschrijving VHGS'!O32</f>
        <v>0</v>
      </c>
      <c r="P32" s="69">
        <f>'Inschrijving VHGS'!P32</f>
        <v>0</v>
      </c>
      <c r="Q32" s="69">
        <f>'Inschrijving VHGS'!Q32</f>
        <v>0</v>
      </c>
      <c r="R32" s="69" t="str">
        <f>'Inschrijving VHGS'!R34</f>
        <v>Kameroen</v>
      </c>
      <c r="S32" s="69" t="str">
        <f>'Inschrijving VHGS'!S34</f>
        <v>KM-S</v>
      </c>
    </row>
    <row r="33" spans="1:19" ht="21" customHeight="1" x14ac:dyDescent="0.45">
      <c r="A33" s="78"/>
      <c r="B33" s="81"/>
      <c r="C33" s="103"/>
      <c r="D33" s="161"/>
      <c r="E33" s="162"/>
      <c r="F33" s="32"/>
      <c r="G33" s="67"/>
      <c r="H33" s="46">
        <f t="shared" si="0"/>
        <v>0</v>
      </c>
      <c r="I33" s="46" t="e">
        <f t="shared" si="1"/>
        <v>#N/A</v>
      </c>
      <c r="J33" s="69" t="str">
        <f>'Inschrijving VHGS'!J33</f>
        <v xml:space="preserve"> </v>
      </c>
      <c r="K33" s="69">
        <f>'Inschrijving VHGS'!K33</f>
        <v>5</v>
      </c>
      <c r="L33" s="69">
        <f>'Inschrijving VHGS'!L33</f>
        <v>0</v>
      </c>
      <c r="M33" s="69" t="str">
        <f>'Inschrijving VHGS'!M33</f>
        <v xml:space="preserve"> Toggenburgergeit              </v>
      </c>
      <c r="N33" s="69">
        <f>'Inschrijving VHGS'!N33</f>
        <v>0</v>
      </c>
      <c r="O33" s="69">
        <f>'Inschrijving VHGS'!O33</f>
        <v>0</v>
      </c>
      <c r="P33" s="69">
        <f>'Inschrijving VHGS'!P33</f>
        <v>0</v>
      </c>
      <c r="Q33" s="69">
        <f>'Inschrijving VHGS'!Q33</f>
        <v>0</v>
      </c>
      <c r="R33" s="69" t="str">
        <f>'Inschrijving VHGS'!R35</f>
        <v>Manx Loagtan</v>
      </c>
      <c r="S33" s="69" t="str">
        <f>'Inschrijving VHGS'!S35</f>
        <v>ML-S</v>
      </c>
    </row>
    <row r="34" spans="1:19" ht="21" customHeight="1" x14ac:dyDescent="0.45">
      <c r="A34" s="78"/>
      <c r="B34" s="81"/>
      <c r="C34" s="103"/>
      <c r="D34" s="161"/>
      <c r="E34" s="162"/>
      <c r="F34" s="32"/>
      <c r="G34" s="67"/>
      <c r="H34" s="46">
        <f t="shared" si="0"/>
        <v>0</v>
      </c>
      <c r="I34" s="46" t="e">
        <f t="shared" si="1"/>
        <v>#N/A</v>
      </c>
      <c r="J34" s="69" t="str">
        <f>'Inschrijving VHGS'!J34</f>
        <v xml:space="preserve"> </v>
      </c>
      <c r="K34" s="69">
        <f>'Inschrijving VHGS'!K34</f>
        <v>5</v>
      </c>
      <c r="L34" s="69">
        <f>'Inschrijving VHGS'!L34</f>
        <v>0</v>
      </c>
      <c r="M34" s="69" t="str">
        <f>'Inschrijving VHGS'!M34</f>
        <v xml:space="preserve"> Vlaamse geit                     </v>
      </c>
      <c r="N34" s="69">
        <f>'Inschrijving VHGS'!N34</f>
        <v>0</v>
      </c>
      <c r="O34" s="69">
        <f>'Inschrijving VHGS'!O34</f>
        <v>0</v>
      </c>
      <c r="P34" s="69">
        <f>'Inschrijving VHGS'!P34</f>
        <v>0</v>
      </c>
      <c r="Q34" s="69">
        <f>'Inschrijving VHGS'!Q34</f>
        <v>0</v>
      </c>
      <c r="R34" s="69" t="str">
        <f>'Inschrijving VHGS'!R36</f>
        <v>Nederlandse Landgeit</v>
      </c>
      <c r="S34" s="69" t="str">
        <f>'Inschrijving VHGS'!S36</f>
        <v>NL-G</v>
      </c>
    </row>
    <row r="35" spans="1:19" ht="21" customHeight="1" x14ac:dyDescent="0.45">
      <c r="A35" s="78"/>
      <c r="B35" s="81"/>
      <c r="C35" s="103"/>
      <c r="D35" s="161"/>
      <c r="E35" s="162"/>
      <c r="F35" s="32"/>
      <c r="G35" s="67"/>
      <c r="H35" s="46">
        <f t="shared" si="0"/>
        <v>0</v>
      </c>
      <c r="I35" s="46" t="e">
        <f t="shared" si="1"/>
        <v>#N/A</v>
      </c>
      <c r="J35" s="69" t="str">
        <f>'Inschrijving VHGS'!J35</f>
        <v xml:space="preserve"> </v>
      </c>
      <c r="K35" s="69">
        <f>'Inschrijving VHGS'!K35</f>
        <v>5</v>
      </c>
      <c r="L35" s="69">
        <f>'Inschrijving VHGS'!L35</f>
        <v>0</v>
      </c>
      <c r="M35" s="69" t="str">
        <f>'Inschrijving VHGS'!M35</f>
        <v xml:space="preserve"> Walliser zwarthalsgeit        </v>
      </c>
      <c r="N35" s="69">
        <f>'Inschrijving VHGS'!N35</f>
        <v>0</v>
      </c>
      <c r="O35" s="69">
        <f>'Inschrijving VHGS'!O35</f>
        <v>0</v>
      </c>
      <c r="P35" s="69">
        <f>'Inschrijving VHGS'!P35</f>
        <v>0</v>
      </c>
      <c r="Q35" s="69">
        <f>'Inschrijving VHGS'!Q35</f>
        <v>0</v>
      </c>
      <c r="R35" s="69" t="str">
        <f>'Inschrijving VHGS'!R37</f>
        <v>Norsk Spaelsau</v>
      </c>
      <c r="S35" s="69" t="str">
        <f>'Inschrijving VHGS'!S37</f>
        <v>NS-S</v>
      </c>
    </row>
    <row r="36" spans="1:19" ht="21" customHeight="1" x14ac:dyDescent="0.45">
      <c r="A36" s="78"/>
      <c r="B36" s="81"/>
      <c r="C36" s="103"/>
      <c r="D36" s="161"/>
      <c r="E36" s="162"/>
      <c r="F36" s="32"/>
      <c r="G36" s="67"/>
      <c r="H36" s="46">
        <f t="shared" si="0"/>
        <v>0</v>
      </c>
      <c r="I36" s="46" t="e">
        <f t="shared" si="1"/>
        <v>#N/A</v>
      </c>
      <c r="J36" s="69" t="str">
        <f>'Inschrijving VHGS'!J36</f>
        <v xml:space="preserve"> </v>
      </c>
      <c r="K36" s="69">
        <f>'Inschrijving VHGS'!K36</f>
        <v>5</v>
      </c>
      <c r="L36" s="69">
        <f>'Inschrijving VHGS'!L36</f>
        <v>0</v>
      </c>
      <c r="M36" s="69" t="str">
        <f>'Inschrijving VHGS'!M36</f>
        <v xml:space="preserve"> Wildkleurige bonte            </v>
      </c>
      <c r="N36" s="69">
        <f>'Inschrijving VHGS'!N36</f>
        <v>0</v>
      </c>
      <c r="O36" s="69">
        <f>'Inschrijving VHGS'!O36</f>
        <v>0</v>
      </c>
      <c r="P36" s="69">
        <f>'Inschrijving VHGS'!P36</f>
        <v>0</v>
      </c>
      <c r="Q36" s="69">
        <f>'Inschrijving VHGS'!Q36</f>
        <v>0</v>
      </c>
      <c r="R36" s="69" t="str">
        <f>'Inschrijving VHGS'!R38</f>
        <v>Poitevine</v>
      </c>
      <c r="S36" s="69" t="str">
        <f>'Inschrijving VHGS'!S38</f>
        <v>PV-G</v>
      </c>
    </row>
    <row r="37" spans="1:19" ht="21" customHeight="1" x14ac:dyDescent="0.45">
      <c r="A37" s="78"/>
      <c r="B37" s="81"/>
      <c r="C37" s="103"/>
      <c r="D37" s="161"/>
      <c r="E37" s="162"/>
      <c r="F37" s="32"/>
      <c r="G37" s="67"/>
      <c r="H37" s="46">
        <f t="shared" si="0"/>
        <v>0</v>
      </c>
      <c r="I37" s="46" t="e">
        <f t="shared" si="1"/>
        <v>#N/A</v>
      </c>
      <c r="J37" s="69" t="str">
        <f>'Inschrijving VHGS'!J37</f>
        <v xml:space="preserve"> </v>
      </c>
      <c r="K37" s="69">
        <f>'Inschrijving VHGS'!K37</f>
        <v>5</v>
      </c>
      <c r="L37" s="69">
        <f>'Inschrijving VHGS'!L37</f>
        <v>0</v>
      </c>
      <c r="M37" s="69" t="str">
        <f>'Inschrijving VHGS'!M37</f>
        <v xml:space="preserve"> Witte Duitse Edelgeit </v>
      </c>
      <c r="N37" s="69">
        <f>'Inschrijving VHGS'!N37</f>
        <v>0</v>
      </c>
      <c r="O37" s="69">
        <f>'Inschrijving VHGS'!O37</f>
        <v>0</v>
      </c>
      <c r="P37" s="69">
        <f>'Inschrijving VHGS'!P37</f>
        <v>0</v>
      </c>
      <c r="Q37" s="69">
        <f>'Inschrijving VHGS'!Q37</f>
        <v>0</v>
      </c>
      <c r="R37" s="69" t="str">
        <f>'Inschrijving VHGS'!R39</f>
        <v>Portland</v>
      </c>
      <c r="S37" s="69" t="str">
        <f>'Inschrijving VHGS'!S39</f>
        <v>PL-S</v>
      </c>
    </row>
    <row r="38" spans="1:19" ht="21" customHeight="1" x14ac:dyDescent="0.45">
      <c r="A38" s="78"/>
      <c r="B38" s="81"/>
      <c r="C38" s="103"/>
      <c r="D38" s="161"/>
      <c r="E38" s="162"/>
      <c r="F38" s="32"/>
      <c r="G38" s="67"/>
      <c r="H38" s="46">
        <f t="shared" si="0"/>
        <v>0</v>
      </c>
      <c r="I38" s="46" t="e">
        <f t="shared" si="1"/>
        <v>#N/A</v>
      </c>
      <c r="J38" s="69" t="str">
        <f>'Inschrijving VHGS'!J38</f>
        <v xml:space="preserve"> </v>
      </c>
      <c r="K38" s="69">
        <f>'Inschrijving VHGS'!K38</f>
        <v>5</v>
      </c>
      <c r="L38" s="69">
        <f>'Inschrijving VHGS'!L38</f>
        <v>0</v>
      </c>
      <c r="M38" s="69" t="str">
        <f>'Inschrijving VHGS'!M38</f>
        <v xml:space="preserve"> Witte melkgeit                   </v>
      </c>
      <c r="N38" s="69">
        <f>'Inschrijving VHGS'!N38</f>
        <v>0</v>
      </c>
      <c r="O38" s="69">
        <f>'Inschrijving VHGS'!O38</f>
        <v>0</v>
      </c>
      <c r="P38" s="69">
        <f>'Inschrijving VHGS'!P38</f>
        <v>0</v>
      </c>
      <c r="Q38" s="69">
        <f>'Inschrijving VHGS'!Q38</f>
        <v>0</v>
      </c>
      <c r="R38" s="69" t="str">
        <f>'Inschrijving VHGS'!R40</f>
        <v>Romanov</v>
      </c>
      <c r="S38" s="69" t="str">
        <f>'Inschrijving VHGS'!S40</f>
        <v>RV-S</v>
      </c>
    </row>
    <row r="39" spans="1:19" ht="21" customHeight="1" x14ac:dyDescent="0.45">
      <c r="A39" s="78"/>
      <c r="B39" s="81"/>
      <c r="C39" s="103"/>
      <c r="D39" s="161"/>
      <c r="E39" s="162"/>
      <c r="F39" s="32"/>
      <c r="G39" s="67"/>
      <c r="H39" s="46">
        <f t="shared" si="0"/>
        <v>0</v>
      </c>
      <c r="I39" s="46" t="e">
        <f t="shared" si="1"/>
        <v>#N/A</v>
      </c>
      <c r="J39" s="69" t="str">
        <f>'Inschrijving VHGS'!J39</f>
        <v xml:space="preserve"> </v>
      </c>
      <c r="K39" s="69">
        <f>'Inschrijving VHGS'!K39</f>
        <v>5</v>
      </c>
      <c r="L39" s="69">
        <f>'Inschrijving VHGS'!L39</f>
        <v>0</v>
      </c>
      <c r="M39" s="69">
        <f>'Inschrijving VHGS'!M39</f>
        <v>0</v>
      </c>
      <c r="N39" s="69">
        <f>'Inschrijving VHGS'!N39</f>
        <v>0</v>
      </c>
      <c r="O39" s="69">
        <f>'Inschrijving VHGS'!O39</f>
        <v>0</v>
      </c>
      <c r="P39" s="69">
        <f>'Inschrijving VHGS'!P39</f>
        <v>0</v>
      </c>
      <c r="Q39" s="69">
        <f>'Inschrijving VHGS'!Q39</f>
        <v>0</v>
      </c>
      <c r="R39" s="69" t="str">
        <f>'Inschrijving VHGS'!R41</f>
        <v>Rouge de l'Ouest</v>
      </c>
      <c r="S39" s="69" t="str">
        <f>'Inschrijving VHGS'!S41</f>
        <v>RO-S</v>
      </c>
    </row>
    <row r="40" spans="1:19" ht="21" customHeight="1" x14ac:dyDescent="0.45">
      <c r="A40" s="78"/>
      <c r="B40" s="81"/>
      <c r="C40" s="103"/>
      <c r="D40" s="161"/>
      <c r="E40" s="162"/>
      <c r="F40" s="32"/>
      <c r="G40" s="67"/>
      <c r="H40" s="46">
        <f t="shared" si="0"/>
        <v>0</v>
      </c>
      <c r="I40" s="46" t="e">
        <f t="shared" si="1"/>
        <v>#N/A</v>
      </c>
      <c r="J40" s="69" t="str">
        <f>'Inschrijving VHGS'!J40</f>
        <v xml:space="preserve"> </v>
      </c>
      <c r="K40" s="69">
        <f>'Inschrijving VHGS'!K40</f>
        <v>5</v>
      </c>
      <c r="L40" s="69">
        <f>'Inschrijving VHGS'!L40</f>
        <v>0</v>
      </c>
      <c r="M40" s="69">
        <f>'Inschrijving VHGS'!M40</f>
        <v>0</v>
      </c>
      <c r="N40" s="69">
        <f>'Inschrijving VHGS'!N40</f>
        <v>0</v>
      </c>
      <c r="O40" s="69">
        <f>'Inschrijving VHGS'!O40</f>
        <v>0</v>
      </c>
      <c r="P40" s="69">
        <f>'Inschrijving VHGS'!P40</f>
        <v>0</v>
      </c>
      <c r="Q40" s="69">
        <f>'Inschrijving VHGS'!Q40</f>
        <v>0</v>
      </c>
      <c r="R40" s="69" t="str">
        <f>'Inschrijving VHGS'!R42</f>
        <v>Schoonebeker Heideschaap</v>
      </c>
      <c r="S40" s="69" t="str">
        <f>'Inschrijving VHGS'!S42</f>
        <v>SH-S</v>
      </c>
    </row>
    <row r="41" spans="1:19" ht="21" customHeight="1" x14ac:dyDescent="0.45">
      <c r="A41" s="78"/>
      <c r="B41" s="81"/>
      <c r="C41" s="103"/>
      <c r="D41" s="161"/>
      <c r="E41" s="162"/>
      <c r="F41" s="32"/>
      <c r="G41" s="67"/>
      <c r="H41" s="46">
        <f t="shared" si="0"/>
        <v>0</v>
      </c>
      <c r="I41" s="46" t="e">
        <f t="shared" si="1"/>
        <v>#N/A</v>
      </c>
      <c r="J41" s="69" t="str">
        <f>'Inschrijving VHGS'!J41</f>
        <v xml:space="preserve"> </v>
      </c>
      <c r="K41" s="69">
        <f>'Inschrijving VHGS'!K41</f>
        <v>5</v>
      </c>
      <c r="L41" s="69">
        <f>'Inschrijving VHGS'!L41</f>
        <v>0</v>
      </c>
      <c r="M41" s="69">
        <f>'Inschrijving VHGS'!M41</f>
        <v>0</v>
      </c>
      <c r="N41" s="69">
        <f>'Inschrijving VHGS'!N41</f>
        <v>0</v>
      </c>
      <c r="O41" s="69">
        <f>'Inschrijving VHGS'!O41</f>
        <v>0</v>
      </c>
      <c r="P41" s="69">
        <f>'Inschrijving VHGS'!P41</f>
        <v>0</v>
      </c>
      <c r="Q41" s="69">
        <f>'Inschrijving VHGS'!Q41</f>
        <v>0</v>
      </c>
      <c r="R41" s="69" t="str">
        <f>'Inschrijving VHGS'!R43</f>
        <v>Shetland schaap</v>
      </c>
      <c r="S41" s="69" t="str">
        <f>'Inschrijving VHGS'!S43</f>
        <v>SL-S</v>
      </c>
    </row>
    <row r="42" spans="1:19" ht="21" customHeight="1" x14ac:dyDescent="0.45">
      <c r="A42" s="78"/>
      <c r="B42" s="81"/>
      <c r="C42" s="103"/>
      <c r="D42" s="161"/>
      <c r="E42" s="162"/>
      <c r="F42" s="32"/>
      <c r="G42" s="67"/>
      <c r="H42" s="46">
        <f t="shared" si="0"/>
        <v>0</v>
      </c>
      <c r="I42" s="46" t="e">
        <f t="shared" si="1"/>
        <v>#N/A</v>
      </c>
      <c r="J42" s="69" t="str">
        <f>'Inschrijving VHGS'!J42</f>
        <v xml:space="preserve"> </v>
      </c>
      <c r="K42" s="69">
        <f>'Inschrijving VHGS'!K42</f>
        <v>5</v>
      </c>
      <c r="L42" s="69">
        <f>'Inschrijving VHGS'!L42</f>
        <v>0</v>
      </c>
      <c r="M42" s="69">
        <f>'Inschrijving VHGS'!M42</f>
        <v>0</v>
      </c>
      <c r="N42" s="69">
        <f>'Inschrijving VHGS'!N42</f>
        <v>0</v>
      </c>
      <c r="O42" s="69">
        <f>'Inschrijving VHGS'!O42</f>
        <v>0</v>
      </c>
      <c r="P42" s="69">
        <f>'Inschrijving VHGS'!P42</f>
        <v>0</v>
      </c>
      <c r="Q42" s="69">
        <f>'Inschrijving VHGS'!Q42</f>
        <v>0</v>
      </c>
      <c r="R42" s="69" t="str">
        <f>'Inschrijving VHGS'!R44</f>
        <v>Skudde schaap</v>
      </c>
      <c r="S42" s="69" t="str">
        <f>'Inschrijving VHGS'!S44</f>
        <v>SK-S</v>
      </c>
    </row>
    <row r="43" spans="1:19" ht="21" customHeight="1" x14ac:dyDescent="0.45">
      <c r="A43" s="78"/>
      <c r="B43" s="81"/>
      <c r="C43" s="103"/>
      <c r="D43" s="161"/>
      <c r="E43" s="162"/>
      <c r="F43" s="32"/>
      <c r="G43" s="67"/>
      <c r="H43" s="46">
        <f t="shared" si="0"/>
        <v>0</v>
      </c>
      <c r="I43" s="46" t="e">
        <f t="shared" si="1"/>
        <v>#N/A</v>
      </c>
      <c r="J43" s="69" t="str">
        <f>'Inschrijving VHGS'!J43</f>
        <v xml:space="preserve"> </v>
      </c>
      <c r="K43" s="69">
        <f>'Inschrijving VHGS'!K43</f>
        <v>5</v>
      </c>
      <c r="L43" s="69">
        <f>'Inschrijving VHGS'!L43</f>
        <v>0</v>
      </c>
      <c r="M43" s="69">
        <f>'Inschrijving VHGS'!M43</f>
        <v>0</v>
      </c>
      <c r="N43" s="69">
        <f>'Inschrijving VHGS'!N43</f>
        <v>0</v>
      </c>
      <c r="O43" s="69">
        <f>'Inschrijving VHGS'!O43</f>
        <v>0</v>
      </c>
      <c r="P43" s="69">
        <f>'Inschrijving VHGS'!P43</f>
        <v>0</v>
      </c>
      <c r="Q43" s="69">
        <f>'Inschrijving VHGS'!Q43</f>
        <v>0</v>
      </c>
      <c r="R43" s="69" t="str">
        <f>'Inschrijving VHGS'!R45</f>
        <v>Suffolk</v>
      </c>
      <c r="S43" s="69" t="str">
        <f>'Inschrijving VHGS'!S45</f>
        <v>SF-S</v>
      </c>
    </row>
    <row r="44" spans="1:19" ht="21" customHeight="1" thickBot="1" x14ac:dyDescent="0.5">
      <c r="A44" s="79"/>
      <c r="B44" s="82"/>
      <c r="C44" s="154"/>
      <c r="D44" s="157"/>
      <c r="E44" s="158"/>
      <c r="F44" s="33"/>
      <c r="G44" s="68"/>
      <c r="H44" s="46">
        <f t="shared" si="0"/>
        <v>0</v>
      </c>
      <c r="I44" s="46" t="e">
        <f t="shared" si="1"/>
        <v>#N/A</v>
      </c>
      <c r="J44" s="69" t="str">
        <f>'Inschrijving VHGS'!J44</f>
        <v xml:space="preserve"> </v>
      </c>
      <c r="K44" s="69">
        <f>'Inschrijving VHGS'!K44</f>
        <v>5</v>
      </c>
      <c r="L44" s="69">
        <f>'Inschrijving VHGS'!L44</f>
        <v>0</v>
      </c>
      <c r="M44" s="69">
        <f>'Inschrijving VHGS'!M44</f>
        <v>0</v>
      </c>
      <c r="N44" s="69">
        <f>'Inschrijving VHGS'!N44</f>
        <v>0</v>
      </c>
      <c r="O44" s="69">
        <f>'Inschrijving VHGS'!O44</f>
        <v>0</v>
      </c>
      <c r="P44" s="69">
        <f>'Inschrijving VHGS'!P44</f>
        <v>0</v>
      </c>
      <c r="Q44" s="69">
        <f>'Inschrijving VHGS'!Q44</f>
        <v>0</v>
      </c>
      <c r="R44" s="69" t="str">
        <f>'Inschrijving VHGS'!R46</f>
        <v>Swifter</v>
      </c>
      <c r="S44" s="69" t="str">
        <f>'Inschrijving VHGS'!S46</f>
        <v>SW-S</v>
      </c>
    </row>
    <row r="45" spans="1:19" ht="15" hidden="1" customHeight="1" x14ac:dyDescent="0.45">
      <c r="F45" s="16"/>
      <c r="I45" s="47"/>
      <c r="Q45" s="1"/>
      <c r="R45" s="62" t="s">
        <v>190</v>
      </c>
      <c r="S45" s="64" t="s">
        <v>191</v>
      </c>
    </row>
    <row r="46" spans="1:19" hidden="1" x14ac:dyDescent="0.45">
      <c r="A46" s="1" t="s">
        <v>110</v>
      </c>
      <c r="Q46" s="1"/>
      <c r="R46" s="62" t="s">
        <v>194</v>
      </c>
      <c r="S46" s="63" t="s">
        <v>195</v>
      </c>
    </row>
    <row r="47" spans="1:19" hidden="1" x14ac:dyDescent="0.45">
      <c r="A47" s="1" t="s">
        <v>4</v>
      </c>
      <c r="Q47" s="1"/>
      <c r="R47" s="62" t="s">
        <v>196</v>
      </c>
      <c r="S47" s="63" t="s">
        <v>197</v>
      </c>
    </row>
    <row r="48" spans="1:19" ht="8.25" hidden="1" customHeight="1" thickBot="1" x14ac:dyDescent="0.5">
      <c r="Q48" s="1"/>
      <c r="R48" s="62" t="s">
        <v>198</v>
      </c>
      <c r="S48" s="63" t="s">
        <v>199</v>
      </c>
    </row>
    <row r="49" spans="1:43" ht="20.399999999999999" hidden="1" thickBot="1" x14ac:dyDescent="0.55000000000000004">
      <c r="A49" s="109" t="s">
        <v>48</v>
      </c>
      <c r="B49" s="110"/>
      <c r="C49" s="159"/>
      <c r="D49" s="160"/>
      <c r="E49" s="34"/>
      <c r="F49" s="34"/>
      <c r="G49" s="35"/>
    </row>
    <row r="50" spans="1:43" hidden="1" x14ac:dyDescent="0.45">
      <c r="Q50" s="5"/>
      <c r="R50" s="5"/>
    </row>
    <row r="51" spans="1:43" s="5" customFormat="1" ht="19.5" hidden="1" customHeight="1" x14ac:dyDescent="0.45">
      <c r="A51" s="106">
        <f>COUNTBLANK(A30:A44)</f>
        <v>15</v>
      </c>
      <c r="B51" s="106"/>
      <c r="D51" s="106">
        <f>COUNTBLANK(C30:C44)</f>
        <v>15</v>
      </c>
      <c r="E51" s="106"/>
      <c r="F51" s="4">
        <f>COUNTBLANK(F30:F44)</f>
        <v>15</v>
      </c>
      <c r="G51" s="4">
        <f>COUNTBLANK(G30:G44)</f>
        <v>15</v>
      </c>
      <c r="H51" s="1"/>
      <c r="I51" s="4"/>
      <c r="M51" s="21"/>
      <c r="P51" s="3"/>
      <c r="Q51" s="3"/>
      <c r="R51" s="1"/>
    </row>
    <row r="52" spans="1:43" s="42" customFormat="1" hidden="1" x14ac:dyDescent="0.45">
      <c r="A52" s="1"/>
      <c r="B52" s="1"/>
      <c r="C52" s="1"/>
      <c r="D52" s="1"/>
      <c r="E52" s="1"/>
      <c r="F52" s="1"/>
      <c r="G52" s="1"/>
      <c r="H52" s="1"/>
      <c r="I52" s="1"/>
      <c r="J52" s="3"/>
      <c r="K52" s="5"/>
      <c r="L52" s="5"/>
      <c r="M52" s="21"/>
      <c r="N52" s="5"/>
      <c r="O52" s="5"/>
      <c r="P52" s="3"/>
    </row>
    <row r="53" spans="1:43" s="49" customFormat="1" ht="20.100000000000001" hidden="1" customHeight="1" x14ac:dyDescent="0.45">
      <c r="A53" s="37" t="s">
        <v>103</v>
      </c>
      <c r="B53" s="38" t="s">
        <v>222</v>
      </c>
      <c r="C53" s="39" t="s">
        <v>0</v>
      </c>
      <c r="D53" s="39" t="s">
        <v>1</v>
      </c>
      <c r="E53" s="37" t="s">
        <v>46</v>
      </c>
      <c r="F53" s="39" t="s">
        <v>2</v>
      </c>
      <c r="G53" s="39" t="s">
        <v>104</v>
      </c>
      <c r="H53" s="1" t="s">
        <v>3</v>
      </c>
      <c r="I53" s="39" t="s">
        <v>105</v>
      </c>
      <c r="J53" s="39" t="s">
        <v>106</v>
      </c>
      <c r="K53" s="40" t="s">
        <v>9</v>
      </c>
      <c r="L53" s="37" t="s">
        <v>47</v>
      </c>
      <c r="M53" s="39" t="s">
        <v>107</v>
      </c>
      <c r="N53" s="41" t="s">
        <v>108</v>
      </c>
      <c r="O53" s="41" t="s">
        <v>223</v>
      </c>
      <c r="P53" s="41" t="s">
        <v>114</v>
      </c>
      <c r="Q53" s="60" t="s">
        <v>115</v>
      </c>
      <c r="R53" s="60" t="s">
        <v>224</v>
      </c>
      <c r="S53" s="49" t="s">
        <v>225</v>
      </c>
      <c r="T53" s="49" t="s">
        <v>226</v>
      </c>
      <c r="U53" s="49" t="s">
        <v>227</v>
      </c>
      <c r="V53" s="49" t="s">
        <v>228</v>
      </c>
      <c r="W53" s="49" t="s">
        <v>229</v>
      </c>
      <c r="X53" s="49" t="s">
        <v>230</v>
      </c>
      <c r="Y53" s="49" t="s">
        <v>231</v>
      </c>
      <c r="Z53" s="49" t="s">
        <v>232</v>
      </c>
      <c r="AB53" s="49" t="s">
        <v>233</v>
      </c>
      <c r="AC53" s="49" t="s">
        <v>234</v>
      </c>
      <c r="AD53" s="49" t="s">
        <v>235</v>
      </c>
      <c r="AE53" s="49" t="s">
        <v>236</v>
      </c>
      <c r="AF53" s="49" t="s">
        <v>237</v>
      </c>
      <c r="AG53" s="49" t="s">
        <v>238</v>
      </c>
      <c r="AH53" s="49" t="s">
        <v>238</v>
      </c>
      <c r="AI53" s="49" t="s">
        <v>239</v>
      </c>
      <c r="AJ53" s="49" t="s">
        <v>240</v>
      </c>
      <c r="AK53" s="49" t="s">
        <v>241</v>
      </c>
      <c r="AL53" s="49" t="s">
        <v>242</v>
      </c>
      <c r="AM53" s="49" t="s">
        <v>243</v>
      </c>
      <c r="AN53" s="49" t="s">
        <v>243</v>
      </c>
      <c r="AO53" s="49" t="s">
        <v>244</v>
      </c>
      <c r="AP53" s="49" t="s">
        <v>245</v>
      </c>
      <c r="AQ53" s="49" t="s">
        <v>246</v>
      </c>
    </row>
    <row r="54" spans="1:43" hidden="1" x14ac:dyDescent="0.45">
      <c r="A54" s="48">
        <f>C9</f>
        <v>0</v>
      </c>
      <c r="B54" s="48">
        <f>O18</f>
        <v>2</v>
      </c>
      <c r="C54" s="49">
        <f>C11</f>
        <v>0</v>
      </c>
      <c r="D54" s="49">
        <f>C12</f>
        <v>0</v>
      </c>
      <c r="E54" s="50">
        <f>C13</f>
        <v>0</v>
      </c>
      <c r="F54" s="49">
        <f>C14</f>
        <v>0</v>
      </c>
      <c r="G54" s="51">
        <f>C15</f>
        <v>0</v>
      </c>
      <c r="H54" s="52">
        <f>C16</f>
        <v>0</v>
      </c>
      <c r="I54" s="52">
        <f>C17</f>
        <v>0</v>
      </c>
      <c r="J54" s="53">
        <f>C18</f>
        <v>0</v>
      </c>
      <c r="K54" s="52">
        <f>C19</f>
        <v>0</v>
      </c>
      <c r="L54" s="52">
        <f>E13</f>
        <v>0</v>
      </c>
      <c r="M54" s="49">
        <f>IF(A25="x",O18,0)</f>
        <v>0</v>
      </c>
      <c r="N54" s="49">
        <f>IF(A26="x",O18,0)</f>
        <v>0</v>
      </c>
      <c r="O54" s="49">
        <f>F9</f>
        <v>0</v>
      </c>
      <c r="P54" s="49">
        <f>C10</f>
        <v>0</v>
      </c>
      <c r="Q54" s="49">
        <f>F10</f>
        <v>0</v>
      </c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</row>
    <row r="55" spans="1:43" hidden="1" x14ac:dyDescent="0.45"/>
    <row r="56" spans="1:43" hidden="1" x14ac:dyDescent="0.45"/>
    <row r="57" spans="1:43" hidden="1" x14ac:dyDescent="0.45"/>
    <row r="58" spans="1:43" hidden="1" x14ac:dyDescent="0.45"/>
    <row r="59" spans="1:43" hidden="1" x14ac:dyDescent="0.45"/>
    <row r="60" spans="1:43" hidden="1" x14ac:dyDescent="0.45"/>
  </sheetData>
  <sheetProtection algorithmName="SHA-512" hashValue="7xtoAg0gJtR0omvxN6nQYtSM0ynHwUMe+H0453vQzvfyh2KZKllL/Wfrh/+vEiyvlKZDsPrZuwvCOmNDRf/dyQ==" saltValue="M8dhAT/LD/ZK61eVtqBqsg==" spinCount="100000" sheet="1" objects="1" scenarios="1" selectLockedCells="1"/>
  <mergeCells count="56">
    <mergeCell ref="A7:G7"/>
    <mergeCell ref="C1:F1"/>
    <mergeCell ref="C2:F2"/>
    <mergeCell ref="C4:D4"/>
    <mergeCell ref="E4:F4"/>
    <mergeCell ref="A6:G6"/>
    <mergeCell ref="A9:B9"/>
    <mergeCell ref="D9:E9"/>
    <mergeCell ref="F9:G9"/>
    <mergeCell ref="A10:B10"/>
    <mergeCell ref="D10:E10"/>
    <mergeCell ref="F10:G10"/>
    <mergeCell ref="A11:B11"/>
    <mergeCell ref="C11:G11"/>
    <mergeCell ref="A12:B12"/>
    <mergeCell ref="C12:G12"/>
    <mergeCell ref="A13:B13"/>
    <mergeCell ref="E13:G13"/>
    <mergeCell ref="A21:G21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B23:G23"/>
    <mergeCell ref="B24:G24"/>
    <mergeCell ref="B25:G25"/>
    <mergeCell ref="B26:G26"/>
    <mergeCell ref="A28:B28"/>
    <mergeCell ref="C28:E28"/>
    <mergeCell ref="C40:E40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A51:B51"/>
    <mergeCell ref="D51:E51"/>
    <mergeCell ref="C41:E41"/>
    <mergeCell ref="C42:E42"/>
    <mergeCell ref="C43:E43"/>
    <mergeCell ref="C44:E44"/>
    <mergeCell ref="A49:B49"/>
    <mergeCell ref="C49:D49"/>
  </mergeCells>
  <dataValidations count="4">
    <dataValidation type="date" allowBlank="1" showInputMessage="1" showErrorMessage="1" errorTitle="Geboortedatum" error="Dieren dienen minstens 3 maand te zijn!" sqref="F30:F44" xr:uid="{1B75F1FB-0D6E-4D18-8495-4F33B55C3491}">
      <formula1>$O$4</formula1>
      <formula2>$O$5</formula2>
    </dataValidation>
    <dataValidation type="list" allowBlank="1" showInputMessage="1" showErrorMessage="1" errorTitle="Geslacht" error="enkel M  of V is geldig !_x000a_" prompt="M : Bok / Ram_x000a__x000a_V: Geit / Ooi" sqref="G30:G44" xr:uid="{EBE1E865-C5D0-4DE7-AFF1-DE71871B1DEF}">
      <formula1>$O$1:$O$2</formula1>
    </dataValidation>
    <dataValidation type="whole" showInputMessage="1" showErrorMessage="1" errorTitle="Postcode" error="correct invullen aub !" sqref="C13" xr:uid="{7373DF3D-5B7B-41C6-A356-C0B36FACC951}">
      <formula1>1000</formula1>
      <formula2>9999</formula2>
    </dataValidation>
    <dataValidation type="list" errorStyle="warning" allowBlank="1" showErrorMessage="1" error="Geen wedstrijd-ras ?_x000a__x000a_enkel tentoonstelling ." prompt="Kies hier het ras van je dieren." sqref="C28:E28" xr:uid="{D57B5D66-F643-45A3-A6B2-BDE3339C927F}">
      <formula1>$R$2:$R$17</formula1>
    </dataValidation>
  </dataValidations>
  <pageMargins left="0.27" right="0.23" top="0.35" bottom="0.32" header="0.28000000000000003" footer="0.25"/>
  <pageSetup paperSize="9" scale="80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29A81-CDBF-46B5-A14F-99EA376B4562}">
  <dimension ref="A1:AQ60"/>
  <sheetViews>
    <sheetView topLeftCell="A3" workbookViewId="0">
      <selection activeCell="B32" sqref="B32"/>
    </sheetView>
  </sheetViews>
  <sheetFormatPr defaultColWidth="9.109375" defaultRowHeight="18.600000000000001" x14ac:dyDescent="0.45"/>
  <cols>
    <col min="1" max="1" width="5.6640625" style="1" customWidth="1"/>
    <col min="2" max="2" width="21.6640625" style="1" customWidth="1"/>
    <col min="3" max="3" width="16.109375" style="1" customWidth="1"/>
    <col min="4" max="4" width="15.109375" style="1" customWidth="1"/>
    <col min="5" max="5" width="16.6640625" style="1" customWidth="1"/>
    <col min="6" max="6" width="19.88671875" style="1" customWidth="1"/>
    <col min="7" max="7" width="16.5546875" style="1" customWidth="1"/>
    <col min="8" max="8" width="5.44140625" style="1" customWidth="1"/>
    <col min="9" max="9" width="6" style="1" customWidth="1"/>
    <col min="10" max="10" width="11.5546875" style="3" hidden="1" customWidth="1"/>
    <col min="11" max="11" width="9.109375" style="5" hidden="1" customWidth="1"/>
    <col min="12" max="12" width="26.6640625" style="5" hidden="1" customWidth="1"/>
    <col min="13" max="13" width="26.6640625" style="21" hidden="1" customWidth="1"/>
    <col min="14" max="14" width="9.109375" style="5" hidden="1" customWidth="1"/>
    <col min="15" max="15" width="19.5546875" style="5" hidden="1" customWidth="1"/>
    <col min="16" max="16" width="34.44140625" style="3" hidden="1" customWidth="1"/>
    <col min="17" max="17" width="11.5546875" style="3" hidden="1" customWidth="1"/>
    <col min="18" max="26" width="9.109375" style="1" hidden="1" customWidth="1"/>
    <col min="27" max="43" width="9.109375" style="1" customWidth="1"/>
    <col min="44" max="16384" width="9.109375" style="1"/>
  </cols>
  <sheetData>
    <row r="1" spans="1:19" ht="36" customHeight="1" x14ac:dyDescent="0.6">
      <c r="A1" s="8">
        <f>'Bijkomend ras (4)'!O4</f>
        <v>1</v>
      </c>
      <c r="B1" s="8">
        <f>'Bijkomend ras (4)'!O5</f>
        <v>46132</v>
      </c>
      <c r="C1" s="111" t="s">
        <v>8</v>
      </c>
      <c r="D1" s="112"/>
      <c r="E1" s="112"/>
      <c r="F1" s="112"/>
      <c r="J1" s="69">
        <f>'Inschrijving VHGS'!J1</f>
        <v>0</v>
      </c>
      <c r="K1" s="69">
        <f>'Inschrijving VHGS'!K1</f>
        <v>0</v>
      </c>
      <c r="L1" s="69" t="str">
        <f>'Inschrijving VHGS'!L1</f>
        <v xml:space="preserve"> ander schapenras …</v>
      </c>
      <c r="M1" s="69" t="str">
        <f>'Inschrijving VHGS'!M1</f>
        <v>ander geitenras …</v>
      </c>
      <c r="N1" s="69" t="str">
        <f>'Inschrijving VHGS'!N1</f>
        <v xml:space="preserve"> ander …</v>
      </c>
      <c r="O1" s="69" t="str">
        <f>'Inschrijving VHGS'!O1</f>
        <v>M</v>
      </c>
      <c r="P1" s="69">
        <f>'Inschrijving VHGS'!P1</f>
        <v>0</v>
      </c>
      <c r="Q1" s="69" t="str">
        <f>'Inschrijving VHGS'!Q1</f>
        <v>SELECT</v>
      </c>
      <c r="R1" s="69" t="str">
        <f>'Inschrijving VHGS'!R1</f>
        <v>RAS Wedstrijden</v>
      </c>
      <c r="S1" s="69" t="str">
        <f>'Inschrijving VHGS'!S1</f>
        <v>Afkorting</v>
      </c>
    </row>
    <row r="2" spans="1:19" s="23" customFormat="1" ht="99.9" customHeight="1" x14ac:dyDescent="0.4">
      <c r="C2" s="124" t="str">
        <f>'Inschrijving VHGS'!C2</f>
        <v>Schapen- en geitenhappening 
VHGS   2026
Bogaarden</v>
      </c>
      <c r="D2" s="125"/>
      <c r="E2" s="125"/>
      <c r="F2" s="125"/>
      <c r="J2" s="24"/>
      <c r="K2" s="25"/>
      <c r="L2" s="26" t="s">
        <v>27</v>
      </c>
      <c r="M2" s="27" t="s">
        <v>95</v>
      </c>
      <c r="N2" s="26" t="s">
        <v>38</v>
      </c>
      <c r="O2" s="26" t="s">
        <v>43</v>
      </c>
      <c r="P2" s="24"/>
      <c r="Q2" s="23" t="s">
        <v>204</v>
      </c>
      <c r="R2" s="62" t="s">
        <v>119</v>
      </c>
      <c r="S2" s="63" t="s">
        <v>120</v>
      </c>
    </row>
    <row r="3" spans="1:19" x14ac:dyDescent="0.45">
      <c r="J3" s="69">
        <f>'Inschrijving VHGS'!J3</f>
        <v>0</v>
      </c>
      <c r="K3" s="69">
        <f>'Inschrijving VHGS'!K3</f>
        <v>0</v>
      </c>
      <c r="L3" s="69" t="str">
        <f>'Inschrijving VHGS'!L3</f>
        <v xml:space="preserve"> Barbados Black Belly</v>
      </c>
      <c r="M3" s="69" t="str">
        <f>'Inschrijving VHGS'!M3</f>
        <v xml:space="preserve"> Anglo-Nubische geit            </v>
      </c>
      <c r="N3" s="69" t="str">
        <f>'Inschrijving VHGS'!N3</f>
        <v xml:space="preserve"> Zwart</v>
      </c>
      <c r="O3" s="69" t="str">
        <f>'Inschrijving VHGS'!O3</f>
        <v>geb datum:</v>
      </c>
      <c r="P3" s="69">
        <f>'Inschrijving VHGS'!P3</f>
        <v>0</v>
      </c>
      <c r="Q3" s="69" t="str">
        <f>'Inschrijving VHGS'!Q3</f>
        <v>G2</v>
      </c>
      <c r="R3" s="69" t="str">
        <f>'Inschrijving VHGS'!R4</f>
        <v>Boergeit</v>
      </c>
      <c r="S3" s="69" t="str">
        <f>'Inschrijving VHGS'!S4</f>
        <v>BG-G</v>
      </c>
    </row>
    <row r="4" spans="1:19" ht="25.2" x14ac:dyDescent="0.6">
      <c r="A4" s="9"/>
      <c r="C4" s="111" t="s">
        <v>54</v>
      </c>
      <c r="D4" s="112"/>
      <c r="E4" s="113">
        <f>'Inschrijving VHGS'!E4</f>
        <v>46224</v>
      </c>
      <c r="F4" s="114"/>
      <c r="J4" s="69">
        <f>'Inschrijving VHGS'!J4</f>
        <v>0</v>
      </c>
      <c r="K4" s="69">
        <f>'Inschrijving VHGS'!K4</f>
        <v>0</v>
      </c>
      <c r="L4" s="69" t="str">
        <f>'Inschrijving VHGS'!L4</f>
        <v xml:space="preserve"> Bluefaced Leicester</v>
      </c>
      <c r="M4" s="69" t="str">
        <f>'Inschrijving VHGS'!M4</f>
        <v xml:space="preserve"> Angora geit                      </v>
      </c>
      <c r="N4" s="69" t="str">
        <f>'Inschrijving VHGS'!N4</f>
        <v xml:space="preserve"> Bruin</v>
      </c>
      <c r="O4" s="69">
        <f>'Inschrijving VHGS'!O4</f>
        <v>1</v>
      </c>
      <c r="P4" s="69">
        <f>'Inschrijving VHGS'!P4</f>
        <v>0</v>
      </c>
      <c r="Q4" s="69" t="str">
        <f>'Inschrijving VHGS'!Q4</f>
        <v>G3</v>
      </c>
      <c r="R4" s="69" t="str">
        <f>'Inschrijving VHGS'!R5</f>
        <v>Bonte Melkgeit</v>
      </c>
      <c r="S4" s="69" t="str">
        <f>'Inschrijving VHGS'!S5</f>
        <v>BM-G</v>
      </c>
    </row>
    <row r="5" spans="1:19" ht="19.2" thickBot="1" x14ac:dyDescent="0.5">
      <c r="J5" s="69">
        <f>'Inschrijving VHGS'!J5</f>
        <v>0</v>
      </c>
      <c r="K5" s="69">
        <f>'Inschrijving VHGS'!K5</f>
        <v>0</v>
      </c>
      <c r="L5" s="69" t="str">
        <f>'Inschrijving VHGS'!L5</f>
        <v xml:space="preserve"> Castlemilk Moorit</v>
      </c>
      <c r="M5" s="69" t="str">
        <f>'Inschrijving VHGS'!M5</f>
        <v xml:space="preserve"> Appenzellergeit    </v>
      </c>
      <c r="N5" s="69" t="str">
        <f>'Inschrijving VHGS'!N5</f>
        <v xml:space="preserve"> Schimmel</v>
      </c>
      <c r="O5" s="69">
        <f>'Inschrijving VHGS'!O5</f>
        <v>46132</v>
      </c>
      <c r="P5" s="69">
        <f>'Inschrijving VHGS'!P5</f>
        <v>0</v>
      </c>
      <c r="Q5" s="69" t="str">
        <f>'Inschrijving VHGS'!Q5</f>
        <v>G4</v>
      </c>
      <c r="R5" s="69" t="str">
        <f>'Inschrijving VHGS'!R6</f>
        <v>Dwerggeit</v>
      </c>
      <c r="S5" s="69" t="str">
        <f>'Inschrijving VHGS'!S6</f>
        <v>DG-G</v>
      </c>
    </row>
    <row r="6" spans="1:19" ht="19.2" hidden="1" thickBot="1" x14ac:dyDescent="0.5">
      <c r="A6" s="87" t="s">
        <v>113</v>
      </c>
      <c r="B6" s="87"/>
      <c r="C6" s="87"/>
      <c r="D6" s="87"/>
      <c r="E6" s="87"/>
      <c r="F6" s="87"/>
      <c r="G6" s="87"/>
      <c r="J6" s="69">
        <f>'Inschrijving VHGS'!J6</f>
        <v>0</v>
      </c>
      <c r="K6" s="69">
        <f>'Inschrijving VHGS'!K6</f>
        <v>0</v>
      </c>
      <c r="L6" s="69" t="str">
        <f>'Inschrijving VHGS'!L6</f>
        <v xml:space="preserve"> Clun forest</v>
      </c>
      <c r="M6" s="69" t="str">
        <f>'Inschrijving VHGS'!M6</f>
        <v xml:space="preserve"> Bagot</v>
      </c>
      <c r="N6" s="69">
        <f>'Inschrijving VHGS'!N6</f>
        <v>0</v>
      </c>
      <c r="O6" s="69" t="str">
        <f>'Inschrijving VHGS'!O6</f>
        <v>attest datum:</v>
      </c>
      <c r="P6" s="69">
        <f>'Inschrijving VHGS'!P6</f>
        <v>0</v>
      </c>
      <c r="Q6" s="69" t="str">
        <f>'Inschrijving VHGS'!Q6</f>
        <v>G5</v>
      </c>
      <c r="R6" s="69" t="str">
        <f>'Inschrijving VHGS'!R7</f>
        <v>Hertkleurige Geit</v>
      </c>
      <c r="S6" s="69" t="str">
        <f>'Inschrijving VHGS'!S7</f>
        <v>HK-G</v>
      </c>
    </row>
    <row r="7" spans="1:19" ht="19.2" hidden="1" thickBot="1" x14ac:dyDescent="0.5">
      <c r="A7" s="87" t="s">
        <v>98</v>
      </c>
      <c r="B7" s="87"/>
      <c r="C7" s="87"/>
      <c r="D7" s="87"/>
      <c r="E7" s="87"/>
      <c r="F7" s="87"/>
      <c r="G7" s="87"/>
      <c r="J7" s="69">
        <f>'Inschrijving VHGS'!J7</f>
        <v>0</v>
      </c>
      <c r="K7" s="69">
        <f>'Inschrijving VHGS'!K7</f>
        <v>0</v>
      </c>
      <c r="L7" s="69" t="str">
        <f>'Inschrijving VHGS'!L7</f>
        <v xml:space="preserve"> Devon and Cornwall longwool</v>
      </c>
      <c r="M7" s="69" t="str">
        <f>'Inschrijving VHGS'!M7</f>
        <v xml:space="preserve"> Boer geit                           </v>
      </c>
      <c r="N7" s="69">
        <f>'Inschrijving VHGS'!N7</f>
        <v>0</v>
      </c>
      <c r="O7" s="69">
        <f>'Inschrijving VHGS'!O7</f>
        <v>46225</v>
      </c>
      <c r="P7" s="69">
        <f>'Inschrijving VHGS'!P7</f>
        <v>0</v>
      </c>
      <c r="Q7" s="69" t="str">
        <f>'Inschrijving VHGS'!Q7</f>
        <v>G6</v>
      </c>
      <c r="R7" s="69" t="str">
        <f>'Inschrijving VHGS'!R8</f>
        <v>Toggenburger Geit</v>
      </c>
      <c r="S7" s="69" t="str">
        <f>'Inschrijving VHGS'!S8</f>
        <v>TB-G</v>
      </c>
    </row>
    <row r="8" spans="1:19" ht="19.2" hidden="1" thickBot="1" x14ac:dyDescent="0.5">
      <c r="J8" s="69">
        <f>'Inschrijving VHGS'!J8</f>
        <v>0</v>
      </c>
      <c r="K8" s="69">
        <f>'Inschrijving VHGS'!K8</f>
        <v>0</v>
      </c>
      <c r="L8" s="69" t="str">
        <f>'Inschrijving VHGS'!L8</f>
        <v xml:space="preserve"> Dorset Horn</v>
      </c>
      <c r="M8" s="69" t="str">
        <f>'Inschrijving VHGS'!M8</f>
        <v xml:space="preserve"> Bonte Duitse Edelgeit</v>
      </c>
      <c r="N8" s="69">
        <f>'Inschrijving VHGS'!N8</f>
        <v>0</v>
      </c>
      <c r="O8" s="69">
        <f>'Inschrijving VHGS'!O8</f>
        <v>47320</v>
      </c>
      <c r="P8" s="69">
        <f>'Inschrijving VHGS'!P8</f>
        <v>0</v>
      </c>
      <c r="Q8" s="69" t="str">
        <f>'Inschrijving VHGS'!Q8</f>
        <v>G7</v>
      </c>
      <c r="R8" s="69" t="str">
        <f>'Inschrijving VHGS'!R9</f>
        <v>Witte Melkgeit</v>
      </c>
      <c r="S8" s="69" t="str">
        <f>'Inschrijving VHGS'!S9</f>
        <v>WM-G</v>
      </c>
    </row>
    <row r="9" spans="1:19" ht="19.2" hidden="1" thickBot="1" x14ac:dyDescent="0.5">
      <c r="A9" s="115" t="s">
        <v>102</v>
      </c>
      <c r="B9" s="116"/>
      <c r="C9" s="56">
        <f>'Inschrijving VHGS'!C9</f>
        <v>0</v>
      </c>
      <c r="D9" s="121" t="s">
        <v>100</v>
      </c>
      <c r="E9" s="116"/>
      <c r="F9" s="122"/>
      <c r="G9" s="123"/>
      <c r="I9" s="43"/>
      <c r="J9" s="69">
        <f>'Inschrijving VHGS'!J9</f>
        <v>0</v>
      </c>
      <c r="K9" s="69">
        <f>'Inschrijving VHGS'!K9</f>
        <v>0</v>
      </c>
      <c r="L9" s="69" t="str">
        <f>'Inschrijving VHGS'!L9</f>
        <v xml:space="preserve"> Drents heideschaap</v>
      </c>
      <c r="M9" s="69" t="str">
        <f>'Inschrijving VHGS'!M9</f>
        <v xml:space="preserve"> Bonte geit                        </v>
      </c>
      <c r="N9" s="69">
        <f>'Inschrijving VHGS'!N9</f>
        <v>0</v>
      </c>
      <c r="O9" s="69" t="str">
        <f>'Inschrijving VHGS'!O9</f>
        <v>insch datum:</v>
      </c>
      <c r="P9" s="69">
        <f>'Inschrijving VHGS'!P9</f>
        <v>0</v>
      </c>
      <c r="Q9" s="69" t="str">
        <f>'Inschrijving VHGS'!Q9</f>
        <v>S1</v>
      </c>
      <c r="R9" s="69" t="str">
        <f>'Inschrijving VHGS'!R10</f>
        <v>Belgisch Melkschaap</v>
      </c>
      <c r="S9" s="69" t="str">
        <f>'Inschrijving VHGS'!S10</f>
        <v>BM-S</v>
      </c>
    </row>
    <row r="10" spans="1:19" ht="19.2" hidden="1" thickBot="1" x14ac:dyDescent="0.5">
      <c r="A10" s="96" t="s">
        <v>112</v>
      </c>
      <c r="B10" s="97"/>
      <c r="C10" s="59"/>
      <c r="D10" s="98" t="s">
        <v>111</v>
      </c>
      <c r="E10" s="97"/>
      <c r="F10" s="99"/>
      <c r="G10" s="100"/>
      <c r="I10" s="43"/>
      <c r="J10" s="69">
        <f>'Inschrijving VHGS'!J10</f>
        <v>0</v>
      </c>
      <c r="K10" s="69">
        <f>'Inschrijving VHGS'!K10</f>
        <v>0</v>
      </c>
      <c r="L10" s="69" t="str">
        <f>'Inschrijving VHGS'!L10</f>
        <v xml:space="preserve"> Hebridian</v>
      </c>
      <c r="M10" s="69" t="str">
        <f>'Inschrijving VHGS'!M10</f>
        <v xml:space="preserve"> Britise Alpine                     </v>
      </c>
      <c r="N10" s="69">
        <f>'Inschrijving VHGS'!N10</f>
        <v>0</v>
      </c>
      <c r="O10" s="69">
        <f>'Inschrijving VHGS'!O10</f>
        <v>39142</v>
      </c>
      <c r="P10" s="69">
        <f>'Inschrijving VHGS'!P10</f>
        <v>0</v>
      </c>
      <c r="Q10" s="69" t="str">
        <f>'Inschrijving VHGS'!Q10</f>
        <v>S2</v>
      </c>
      <c r="R10" s="69" t="str">
        <f>'Inschrijving VHGS'!R11</f>
        <v>Bleu du Maine (T)</v>
      </c>
      <c r="S10" s="69" t="str">
        <f>'Inschrijving VHGS'!S11</f>
        <v>BD-S</v>
      </c>
    </row>
    <row r="11" spans="1:19" ht="19.2" hidden="1" thickBot="1" x14ac:dyDescent="0.5">
      <c r="A11" s="96" t="s">
        <v>0</v>
      </c>
      <c r="B11" s="97"/>
      <c r="C11" s="88"/>
      <c r="D11" s="89"/>
      <c r="E11" s="89"/>
      <c r="F11" s="89"/>
      <c r="G11" s="90"/>
      <c r="I11" s="43"/>
      <c r="J11" s="69">
        <f>'Inschrijving VHGS'!J11</f>
        <v>0</v>
      </c>
      <c r="K11" s="69">
        <f>'Inschrijving VHGS'!K11</f>
        <v>0</v>
      </c>
      <c r="L11" s="69" t="str">
        <f>'Inschrijving VHGS'!L11</f>
        <v xml:space="preserve"> Herdwick</v>
      </c>
      <c r="M11" s="69" t="str">
        <f>'Inschrijving VHGS'!M11</f>
        <v xml:space="preserve"> </v>
      </c>
      <c r="N11" s="69">
        <f>'Inschrijving VHGS'!N11</f>
        <v>0</v>
      </c>
      <c r="O11" s="69">
        <f>'Inschrijving VHGS'!O11</f>
        <v>46214</v>
      </c>
      <c r="P11" s="69">
        <f>'Inschrijving VHGS'!P11</f>
        <v>0</v>
      </c>
      <c r="Q11" s="69" t="str">
        <f>'Inschrijving VHGS'!Q11</f>
        <v>S3</v>
      </c>
      <c r="R11" s="69" t="str">
        <f>'Inschrijving VHGS'!R12</f>
        <v>Drents Heideschaap (T)</v>
      </c>
      <c r="S11" s="69" t="str">
        <f>'Inschrijving VHGS'!S12</f>
        <v>DH-S</v>
      </c>
    </row>
    <row r="12" spans="1:19" ht="19.2" hidden="1" thickBot="1" x14ac:dyDescent="0.5">
      <c r="A12" s="96" t="s">
        <v>1</v>
      </c>
      <c r="B12" s="97"/>
      <c r="C12" s="88"/>
      <c r="D12" s="89"/>
      <c r="E12" s="89"/>
      <c r="F12" s="89"/>
      <c r="G12" s="90"/>
      <c r="I12" s="43"/>
      <c r="J12" s="69">
        <f>'Inschrijving VHGS'!J12</f>
        <v>0</v>
      </c>
      <c r="K12" s="69">
        <f>'Inschrijving VHGS'!K12</f>
        <v>0</v>
      </c>
      <c r="L12" s="69" t="str">
        <f>'Inschrijving VHGS'!L12</f>
        <v xml:space="preserve"> Hongaarse Racka</v>
      </c>
      <c r="M12" s="69" t="str">
        <f>'Inschrijving VHGS'!M12</f>
        <v xml:space="preserve"> Bündner Stralengeit</v>
      </c>
      <c r="N12" s="69">
        <f>'Inschrijving VHGS'!N12</f>
        <v>0</v>
      </c>
      <c r="O12" s="69">
        <f>'Inschrijving VHGS'!O12</f>
        <v>0</v>
      </c>
      <c r="P12" s="69">
        <f>'Inschrijving VHGS'!P12</f>
        <v>0</v>
      </c>
      <c r="Q12" s="69" t="str">
        <f>'Inschrijving VHGS'!Q12</f>
        <v>S4</v>
      </c>
      <c r="R12" s="69" t="str">
        <f>'Inschrijving VHGS'!R13</f>
        <v>Hampshire Down (T)</v>
      </c>
      <c r="S12" s="69" t="str">
        <f>'Inschrijving VHGS'!S13</f>
        <v>HD-S</v>
      </c>
    </row>
    <row r="13" spans="1:19" ht="19.2" hidden="1" thickBot="1" x14ac:dyDescent="0.5">
      <c r="A13" s="96" t="s">
        <v>46</v>
      </c>
      <c r="B13" s="97"/>
      <c r="C13" s="55"/>
      <c r="D13" s="36" t="s">
        <v>47</v>
      </c>
      <c r="E13" s="88"/>
      <c r="F13" s="91"/>
      <c r="G13" s="92"/>
      <c r="I13" s="43"/>
      <c r="J13" s="69">
        <f>'Inschrijving VHGS'!J13</f>
        <v>0</v>
      </c>
      <c r="K13" s="69">
        <f>'Inschrijving VHGS'!K13</f>
        <v>0</v>
      </c>
      <c r="L13" s="69" t="str">
        <f>'Inschrijving VHGS'!L13</f>
        <v xml:space="preserve"> Jacob schaap </v>
      </c>
      <c r="M13" s="69" t="str">
        <f>'Inschrijving VHGS'!M13</f>
        <v xml:space="preserve"> Damara geit                       </v>
      </c>
      <c r="N13" s="69">
        <f>'Inschrijving VHGS'!N13</f>
        <v>0</v>
      </c>
      <c r="O13" s="69" t="str">
        <f>'Inschrijving VHGS'!O13</f>
        <v xml:space="preserve">wedstrijddatum : </v>
      </c>
      <c r="P13" s="69">
        <f>'Inschrijving VHGS'!P13</f>
        <v>0</v>
      </c>
      <c r="Q13" s="69" t="str">
        <f>'Inschrijving VHGS'!Q13</f>
        <v>S5</v>
      </c>
      <c r="R13" s="69" t="str">
        <f>'Inschrijving VHGS'!R14</f>
        <v>Kerry Hill (T)</v>
      </c>
      <c r="S13" s="69" t="str">
        <f>'Inschrijving VHGS'!S14</f>
        <v>KH-S</v>
      </c>
    </row>
    <row r="14" spans="1:19" ht="19.2" hidden="1" thickBot="1" x14ac:dyDescent="0.5">
      <c r="A14" s="96" t="s">
        <v>2</v>
      </c>
      <c r="B14" s="97"/>
      <c r="C14" s="126"/>
      <c r="D14" s="127"/>
      <c r="E14" s="127"/>
      <c r="F14" s="128"/>
      <c r="G14" s="129"/>
      <c r="I14"/>
      <c r="J14" s="69">
        <f>'Inschrijving VHGS'!J14</f>
        <v>0</v>
      </c>
      <c r="K14" s="69">
        <f>'Inschrijving VHGS'!K14</f>
        <v>0</v>
      </c>
      <c r="L14" s="69" t="str">
        <f>'Inschrijving VHGS'!L14</f>
        <v xml:space="preserve"> Kärtner brilschaap</v>
      </c>
      <c r="M14" s="69" t="str">
        <f>'Inschrijving VHGS'!M14</f>
        <v xml:space="preserve"> Dwerggeit                       </v>
      </c>
      <c r="N14" s="69">
        <f>'Inschrijving VHGS'!N14</f>
        <v>0</v>
      </c>
      <c r="O14" s="69">
        <f>'Inschrijving VHGS'!O14</f>
        <v>46224</v>
      </c>
      <c r="P14" s="69">
        <f>'Inschrijving VHGS'!P14</f>
        <v>0</v>
      </c>
      <c r="Q14" s="69" t="str">
        <f>'Inschrijving VHGS'!Q14</f>
        <v>S6</v>
      </c>
      <c r="R14" s="69" t="str">
        <f>'Inschrijving VHGS'!R15</f>
        <v>Ouessant (T)</v>
      </c>
      <c r="S14" s="69" t="str">
        <f>'Inschrijving VHGS'!S15</f>
        <v>OU-S</v>
      </c>
    </row>
    <row r="15" spans="1:19" ht="19.2" hidden="1" thickBot="1" x14ac:dyDescent="0.5">
      <c r="A15" s="96" t="s">
        <v>97</v>
      </c>
      <c r="B15" s="97"/>
      <c r="C15" s="133"/>
      <c r="D15" s="134"/>
      <c r="E15" s="134"/>
      <c r="F15" s="128"/>
      <c r="G15" s="129"/>
      <c r="I15"/>
      <c r="J15" s="69">
        <f>'Inschrijving VHGS'!J15</f>
        <v>0</v>
      </c>
      <c r="K15" s="69">
        <f>'Inschrijving VHGS'!K15</f>
        <v>0</v>
      </c>
      <c r="L15" s="69" t="str">
        <f>'Inschrijving VHGS'!L15</f>
        <v xml:space="preserve"> Leicester longwool</v>
      </c>
      <c r="M15" s="69" t="str">
        <f>'Inschrijving VHGS'!M15</f>
        <v xml:space="preserve"> Galla-geit (of Somali-geit)</v>
      </c>
      <c r="N15" s="69">
        <f>'Inschrijving VHGS'!N15</f>
        <v>0</v>
      </c>
      <c r="O15" s="69" t="str">
        <f>'Inschrijving VHGS'!O15</f>
        <v>( zie E4 )</v>
      </c>
      <c r="P15" s="69">
        <f>'Inschrijving VHGS'!P15</f>
        <v>0</v>
      </c>
      <c r="Q15" s="69" t="str">
        <f>'Inschrijving VHGS'!Q15</f>
        <v>S7</v>
      </c>
      <c r="R15" s="69" t="str">
        <f>'Inschrijving VHGS'!R16</f>
        <v>Scottish Blackface (T)</v>
      </c>
      <c r="S15" s="69" t="str">
        <f>'Inschrijving VHGS'!S16</f>
        <v>SB-S</v>
      </c>
    </row>
    <row r="16" spans="1:19" ht="19.2" hidden="1" thickBot="1" x14ac:dyDescent="0.5">
      <c r="A16" s="96" t="s">
        <v>3</v>
      </c>
      <c r="B16" s="97"/>
      <c r="C16" s="165"/>
      <c r="D16" s="134"/>
      <c r="E16" s="134"/>
      <c r="F16" s="128"/>
      <c r="G16" s="129"/>
      <c r="I16"/>
      <c r="J16" s="69">
        <f>'Inschrijving VHGS'!J16</f>
        <v>0</v>
      </c>
      <c r="K16" s="69">
        <f>'Inschrijving VHGS'!K16</f>
        <v>0</v>
      </c>
      <c r="L16" s="69" t="str">
        <f>'Inschrijving VHGS'!L16</f>
        <v xml:space="preserve"> Lleyn</v>
      </c>
      <c r="M16" s="69" t="str">
        <f>'Inschrijving VHGS'!M16</f>
        <v xml:space="preserve"> Girgentana</v>
      </c>
      <c r="N16" s="69">
        <f>'Inschrijving VHGS'!N16</f>
        <v>0</v>
      </c>
      <c r="O16" s="69" t="str">
        <f>'Inschrijving VHGS'!O16</f>
        <v>groene velden zelf in te vullen !</v>
      </c>
      <c r="P16" s="69">
        <f>'Inschrijving VHGS'!P16</f>
        <v>0</v>
      </c>
      <c r="Q16" s="69" t="str">
        <f>'Inschrijving VHGS'!Q16</f>
        <v>S8</v>
      </c>
      <c r="R16" s="69" t="str">
        <f>'Inschrijving VHGS'!R17</f>
        <v>Soay (T)</v>
      </c>
      <c r="S16" s="69" t="str">
        <f>'Inschrijving VHGS'!S17</f>
        <v>SO-S</v>
      </c>
    </row>
    <row r="17" spans="1:19" ht="19.2" hidden="1" thickBot="1" x14ac:dyDescent="0.5">
      <c r="A17" s="96" t="s">
        <v>99</v>
      </c>
      <c r="B17" s="97"/>
      <c r="C17" s="126"/>
      <c r="D17" s="127"/>
      <c r="E17" s="127"/>
      <c r="F17" s="128"/>
      <c r="G17" s="129"/>
      <c r="I17"/>
      <c r="J17" s="69">
        <f>'Inschrijving VHGS'!J17</f>
        <v>0</v>
      </c>
      <c r="K17" s="69">
        <f>'Inschrijving VHGS'!K17</f>
        <v>0</v>
      </c>
      <c r="L17" s="69" t="str">
        <f>'Inschrijving VHGS'!L17</f>
        <v xml:space="preserve"> Manx Loghtan</v>
      </c>
      <c r="M17" s="69" t="str">
        <f>'Inschrijving VHGS'!M17</f>
        <v xml:space="preserve"> Golden Guernsey              </v>
      </c>
      <c r="N17" s="69">
        <f>'Inschrijving VHGS'!N17</f>
        <v>0</v>
      </c>
      <c r="O17" s="69">
        <f>'Inschrijving VHGS'!O17</f>
        <v>0</v>
      </c>
      <c r="P17" s="69">
        <f>'Inschrijving VHGS'!P17</f>
        <v>0</v>
      </c>
      <c r="Q17" s="69" t="str">
        <f>'Inschrijving VHGS'!Q17</f>
        <v>S9</v>
      </c>
      <c r="R17" s="69" t="str">
        <f>'Inschrijving VHGS'!R19</f>
        <v>Zwartbles (T)</v>
      </c>
      <c r="S17" s="69" t="str">
        <f>'Inschrijving VHGS'!S19</f>
        <v>ZB-S</v>
      </c>
    </row>
    <row r="18" spans="1:19" ht="19.2" hidden="1" thickBot="1" x14ac:dyDescent="0.5">
      <c r="A18" s="96" t="str">
        <f>IF(E4=O19," Certificaat geldig tot :","")</f>
        <v/>
      </c>
      <c r="B18" s="97"/>
      <c r="C18" s="117"/>
      <c r="D18" s="118"/>
      <c r="E18" s="118"/>
      <c r="F18" s="119"/>
      <c r="G18" s="120"/>
      <c r="I18"/>
      <c r="J18" s="69">
        <f>'Inschrijving VHGS'!J18</f>
        <v>0</v>
      </c>
      <c r="K18" s="69">
        <f>'Inschrijving VHGS'!K18</f>
        <v>0</v>
      </c>
      <c r="L18" s="69" t="str">
        <f>'Inschrijving VHGS'!L18</f>
        <v xml:space="preserve"> Merino</v>
      </c>
      <c r="M18" s="69" t="str">
        <f>'Inschrijving VHGS'!M18</f>
        <v xml:space="preserve"> Hertkleurige geit                </v>
      </c>
      <c r="N18" s="69">
        <f>'Inschrijving VHGS'!N18</f>
        <v>0</v>
      </c>
      <c r="O18" s="69">
        <f>'Inschrijving VHGS'!O18</f>
        <v>2</v>
      </c>
      <c r="P18" s="69">
        <f>'Inschrijving VHGS'!P18</f>
        <v>0</v>
      </c>
      <c r="Q18" s="69" t="str">
        <f>'Inschrijving VHGS'!Q18</f>
        <v>S99</v>
      </c>
      <c r="R18" s="69" t="str">
        <f>'Inschrijving VHGS'!R20</f>
        <v>Blanco regel !!</v>
      </c>
      <c r="S18" s="69" t="str">
        <f>'Inschrijving VHGS'!S20</f>
        <v xml:space="preserve"> </v>
      </c>
    </row>
    <row r="19" spans="1:19" ht="19.2" hidden="1" thickBot="1" x14ac:dyDescent="0.5">
      <c r="A19" s="101" t="s">
        <v>9</v>
      </c>
      <c r="B19" s="102"/>
      <c r="C19" s="57">
        <f>15-D51</f>
        <v>0</v>
      </c>
      <c r="D19" s="58"/>
      <c r="E19" s="10"/>
      <c r="F19" s="10"/>
      <c r="G19" s="11"/>
      <c r="J19" s="69">
        <f>'Inschrijving VHGS'!J19</f>
        <v>0</v>
      </c>
      <c r="K19" s="69">
        <f>'Inschrijving VHGS'!K19</f>
        <v>0</v>
      </c>
      <c r="L19" s="69" t="str">
        <f>'Inschrijving VHGS'!L19</f>
        <v xml:space="preserve"> Belgisch melkschaap</v>
      </c>
      <c r="M19" s="69" t="str">
        <f>'Inschrijving VHGS'!M19</f>
        <v xml:space="preserve"> Kashmir-geit</v>
      </c>
      <c r="N19" s="69">
        <f>'Inschrijving VHGS'!N19</f>
        <v>0</v>
      </c>
      <c r="O19" s="69" t="str">
        <f>'Inschrijving VHGS'!O19</f>
        <v>x</v>
      </c>
      <c r="P19" s="69">
        <f>'Inschrijving VHGS'!P19</f>
        <v>0</v>
      </c>
      <c r="Q19" s="69">
        <f>'Inschrijving VHGS'!Q19</f>
        <v>0</v>
      </c>
      <c r="R19" s="69" t="str">
        <f>'Inschrijving VHGS'!R21</f>
        <v>Ardense Voskop</v>
      </c>
      <c r="S19" s="69" t="str">
        <f>'Inschrijving VHGS'!S21</f>
        <v>AV-S</v>
      </c>
    </row>
    <row r="20" spans="1:19" ht="18" hidden="1" customHeight="1" x14ac:dyDescent="0.45">
      <c r="J20" s="69">
        <f>'Inschrijving VHGS'!J20</f>
        <v>0</v>
      </c>
      <c r="K20" s="69">
        <f>'Inschrijving VHGS'!K20</f>
        <v>0</v>
      </c>
      <c r="L20" s="69" t="str">
        <f>'Inschrijving VHGS'!L20</f>
        <v xml:space="preserve"> Ouessant </v>
      </c>
      <c r="M20" s="69" t="str">
        <f>'Inschrijving VHGS'!M20</f>
        <v xml:space="preserve"> Kempense witte geit          </v>
      </c>
      <c r="N20" s="69">
        <f>'Inschrijving VHGS'!N20</f>
        <v>0</v>
      </c>
      <c r="O20" s="69" t="str">
        <f>'Inschrijving VHGS'!O20</f>
        <v>x</v>
      </c>
      <c r="P20" s="69">
        <f>'Inschrijving VHGS'!P20</f>
        <v>0</v>
      </c>
      <c r="Q20" s="69">
        <f>'Inschrijving VHGS'!Q20</f>
        <v>0</v>
      </c>
      <c r="R20" s="69" t="str">
        <f>'Inschrijving VHGS'!R22</f>
        <v>Badger Face</v>
      </c>
      <c r="S20" s="69" t="str">
        <f>'Inschrijving VHGS'!S22</f>
        <v>BF-S</v>
      </c>
    </row>
    <row r="21" spans="1:19" ht="19.2" hidden="1" thickBot="1" x14ac:dyDescent="0.5">
      <c r="A21" s="87" t="s">
        <v>116</v>
      </c>
      <c r="B21" s="87"/>
      <c r="C21" s="87"/>
      <c r="D21" s="87"/>
      <c r="E21" s="87"/>
      <c r="F21" s="87"/>
      <c r="G21" s="87"/>
      <c r="J21" s="69">
        <f>'Inschrijving VHGS'!J21</f>
        <v>0</v>
      </c>
      <c r="K21" s="69">
        <f>'Inschrijving VHGS'!K21</f>
        <v>0</v>
      </c>
      <c r="L21" s="69" t="str">
        <f>'Inschrijving VHGS'!L21</f>
        <v xml:space="preserve"> Portland</v>
      </c>
      <c r="M21" s="69" t="str">
        <f>'Inschrijving VHGS'!M21</f>
        <v xml:space="preserve"> Kiko</v>
      </c>
      <c r="N21" s="69">
        <f>'Inschrijving VHGS'!N21</f>
        <v>0</v>
      </c>
      <c r="O21" s="69">
        <f>'Inschrijving VHGS'!O21</f>
        <v>0</v>
      </c>
      <c r="P21" s="69">
        <f>'Inschrijving VHGS'!P21</f>
        <v>0</v>
      </c>
      <c r="Q21" s="69">
        <f>'Inschrijving VHGS'!Q21</f>
        <v>0</v>
      </c>
      <c r="R21" s="69" t="str">
        <f>'Inschrijving VHGS'!R23</f>
        <v>Barbados Black Belly</v>
      </c>
      <c r="S21" s="69" t="str">
        <f>'Inschrijving VHGS'!S23</f>
        <v>BB-S</v>
      </c>
    </row>
    <row r="22" spans="1:19" ht="6" hidden="1" customHeight="1" thickBot="1" x14ac:dyDescent="0.5">
      <c r="J22" s="69">
        <f>'Inschrijving VHGS'!J22</f>
        <v>0</v>
      </c>
      <c r="K22" s="69">
        <f>'Inschrijving VHGS'!K22</f>
        <v>0</v>
      </c>
      <c r="L22" s="69" t="str">
        <f>'Inschrijving VHGS'!L22</f>
        <v xml:space="preserve"> Ryeland</v>
      </c>
      <c r="M22" s="69" t="str">
        <f>'Inschrijving VHGS'!M22</f>
        <v xml:space="preserve"> La Mancha</v>
      </c>
      <c r="N22" s="69">
        <f>'Inschrijving VHGS'!N22</f>
        <v>0</v>
      </c>
      <c r="O22" s="69">
        <f>'Inschrijving VHGS'!O22</f>
        <v>0</v>
      </c>
      <c r="P22" s="69">
        <f>'Inschrijving VHGS'!P22</f>
        <v>0</v>
      </c>
      <c r="Q22" s="69">
        <f>'Inschrijving VHGS'!Q22</f>
        <v>0</v>
      </c>
      <c r="R22" s="69" t="str">
        <f>'Inschrijving VHGS'!R24</f>
        <v>Bonte schaap</v>
      </c>
      <c r="S22" s="69" t="str">
        <f>'Inschrijving VHGS'!S24</f>
        <v>BS-S</v>
      </c>
    </row>
    <row r="23" spans="1:19" ht="19.2" hidden="1" thickBot="1" x14ac:dyDescent="0.5">
      <c r="A23" s="28"/>
      <c r="B23" s="142" t="str">
        <f>IF(E4=O19,"Copie van mijn CAE- of zwoegervrij attest in bijlage","")</f>
        <v/>
      </c>
      <c r="C23" s="143"/>
      <c r="D23" s="143"/>
      <c r="E23" s="143"/>
      <c r="F23" s="143"/>
      <c r="G23" s="144"/>
      <c r="I23" s="44"/>
      <c r="J23" s="69">
        <f>'Inschrijving VHGS'!J23</f>
        <v>0</v>
      </c>
      <c r="K23" s="69">
        <f>'Inschrijving VHGS'!K23</f>
        <v>0</v>
      </c>
      <c r="L23" s="69" t="str">
        <f>'Inschrijving VHGS'!L23</f>
        <v xml:space="preserve"> Scottish blackface </v>
      </c>
      <c r="M23" s="69" t="str">
        <f>'Inschrijving VHGS'!M23</f>
        <v xml:space="preserve"> Moxoto</v>
      </c>
      <c r="N23" s="69">
        <f>'Inschrijving VHGS'!N23</f>
        <v>0</v>
      </c>
      <c r="O23" s="69">
        <f>'Inschrijving VHGS'!O23</f>
        <v>0</v>
      </c>
      <c r="P23" s="69">
        <f>'Inschrijving VHGS'!P23</f>
        <v>0</v>
      </c>
      <c r="Q23" s="69">
        <f>'Inschrijving VHGS'!Q23</f>
        <v>0</v>
      </c>
      <c r="R23" s="69" t="str">
        <f>'Inschrijving VHGS'!R25</f>
        <v>Castlemilk Moorit</v>
      </c>
      <c r="S23" s="69" t="str">
        <f>'Inschrijving VHGS'!S25</f>
        <v>CM-S</v>
      </c>
    </row>
    <row r="24" spans="1:19" ht="19.5" hidden="1" customHeight="1" x14ac:dyDescent="0.45">
      <c r="A24" s="29"/>
      <c r="B24" s="93" t="s">
        <v>101</v>
      </c>
      <c r="C24" s="94"/>
      <c r="D24" s="94"/>
      <c r="E24" s="94"/>
      <c r="F24" s="94"/>
      <c r="G24" s="95"/>
      <c r="I24"/>
      <c r="J24" s="69">
        <f>'Inschrijving VHGS'!J24</f>
        <v>0</v>
      </c>
      <c r="K24" s="69">
        <f>'Inschrijving VHGS'!K24</f>
        <v>0</v>
      </c>
      <c r="L24" s="69" t="str">
        <f>'Inschrijving VHGS'!L24</f>
        <v xml:space="preserve"> Soay</v>
      </c>
      <c r="M24" s="69" t="str">
        <f>'Inschrijving VHGS'!M24</f>
        <v xml:space="preserve"> Murciano Granadina          </v>
      </c>
      <c r="N24" s="69">
        <f>'Inschrijving VHGS'!N24</f>
        <v>0</v>
      </c>
      <c r="O24" s="69">
        <f>'Inschrijving VHGS'!O24</f>
        <v>0</v>
      </c>
      <c r="P24" s="69">
        <f>'Inschrijving VHGS'!P24</f>
        <v>0</v>
      </c>
      <c r="Q24" s="69">
        <f>'Inschrijving VHGS'!Q24</f>
        <v>0</v>
      </c>
      <c r="R24" s="69" t="str">
        <f>'Inschrijving VHGS'!R26</f>
        <v>Kempens Heideschaap</v>
      </c>
      <c r="S24" s="69" t="str">
        <f>'Inschrijving VHGS'!S26</f>
        <v>KE-S</v>
      </c>
    </row>
    <row r="25" spans="1:19" ht="19.2" hidden="1" thickBot="1" x14ac:dyDescent="0.5">
      <c r="A25" s="29"/>
      <c r="B25" s="93" t="s">
        <v>53</v>
      </c>
      <c r="C25" s="94"/>
      <c r="D25" s="94"/>
      <c r="E25" s="94"/>
      <c r="F25" s="94"/>
      <c r="G25" s="95"/>
      <c r="I25"/>
      <c r="J25" s="69">
        <f>'Inschrijving VHGS'!J25</f>
        <v>0</v>
      </c>
      <c r="K25" s="69">
        <f>'Inschrijving VHGS'!K25</f>
        <v>0</v>
      </c>
      <c r="L25" s="69" t="str">
        <f>'Inschrijving VHGS'!L25</f>
        <v xml:space="preserve"> Walliser zwartneusschaap</v>
      </c>
      <c r="M25" s="69" t="str">
        <f>'Inschrijving VHGS'!M25</f>
        <v xml:space="preserve"> Nederlandse landgeit          </v>
      </c>
      <c r="N25" s="69">
        <f>'Inschrijving VHGS'!N25</f>
        <v>0</v>
      </c>
      <c r="O25" s="69">
        <f>'Inschrijving VHGS'!O25</f>
        <v>0</v>
      </c>
      <c r="P25" s="69">
        <f>'Inschrijving VHGS'!P25</f>
        <v>0</v>
      </c>
      <c r="Q25" s="69">
        <f>'Inschrijving VHGS'!Q25</f>
        <v>0</v>
      </c>
      <c r="R25" s="69" t="str">
        <f>'Inschrijving VHGS'!R27</f>
        <v>Clun Forest</v>
      </c>
      <c r="S25" s="69" t="str">
        <f>'Inschrijving VHGS'!S27</f>
        <v>CF-S</v>
      </c>
    </row>
    <row r="26" spans="1:19" ht="19.2" hidden="1" thickBot="1" x14ac:dyDescent="0.5">
      <c r="A26" s="30"/>
      <c r="B26" s="139" t="s">
        <v>247</v>
      </c>
      <c r="C26" s="140"/>
      <c r="D26" s="140"/>
      <c r="E26" s="140"/>
      <c r="F26" s="140"/>
      <c r="G26" s="141"/>
      <c r="I26"/>
      <c r="J26" s="69">
        <f>'Inschrijving VHGS'!J26</f>
        <v>0</v>
      </c>
      <c r="K26" s="69">
        <f>'Inschrijving VHGS'!K26</f>
        <v>0</v>
      </c>
      <c r="L26" s="69" t="str">
        <f>'Inschrijving VHGS'!L26</f>
        <v xml:space="preserve"> Wensleydale </v>
      </c>
      <c r="M26" s="69" t="str">
        <f>'Inschrijving VHGS'!M26</f>
        <v xml:space="preserve"> Nera Verzasca</v>
      </c>
      <c r="N26" s="69">
        <f>'Inschrijving VHGS'!N26</f>
        <v>0</v>
      </c>
      <c r="O26" s="69">
        <f>'Inschrijving VHGS'!O26</f>
        <v>0</v>
      </c>
      <c r="P26" s="69">
        <f>'Inschrijving VHGS'!P26</f>
        <v>0</v>
      </c>
      <c r="Q26" s="69">
        <f>'Inschrijving VHGS'!Q26</f>
        <v>0</v>
      </c>
      <c r="R26" s="69" t="str">
        <f>'Inschrijving VHGS'!R28</f>
        <v>Dorset Horn</v>
      </c>
      <c r="S26" s="69" t="str">
        <f>'Inschrijving VHGS'!S28</f>
        <v>DO-S</v>
      </c>
    </row>
    <row r="27" spans="1:19" s="23" customFormat="1" ht="30" hidden="1" customHeight="1" thickBot="1" x14ac:dyDescent="0.5">
      <c r="A27" s="23" t="s">
        <v>52</v>
      </c>
      <c r="H27" s="1"/>
      <c r="J27" s="69">
        <f>'Inschrijving VHGS'!J27</f>
        <v>0</v>
      </c>
      <c r="K27" s="69" t="str">
        <f>'Inschrijving VHGS'!K27</f>
        <v>x</v>
      </c>
      <c r="L27" s="69" t="str">
        <f>'Inschrijving VHGS'!L27</f>
        <v xml:space="preserve"> Wiltshire Horn</v>
      </c>
      <c r="M27" s="69" t="str">
        <f>'Inschrijving VHGS'!M27</f>
        <v xml:space="preserve"> Pauwengeit                        </v>
      </c>
      <c r="N27" s="69">
        <f>'Inschrijving VHGS'!N27</f>
        <v>0</v>
      </c>
      <c r="O27" s="69">
        <f>'Inschrijving VHGS'!O27</f>
        <v>0</v>
      </c>
      <c r="P27" s="69">
        <f>'Inschrijving VHGS'!P27</f>
        <v>0</v>
      </c>
      <c r="Q27" s="69">
        <f>'Inschrijving VHGS'!Q27</f>
        <v>0</v>
      </c>
      <c r="R27" s="69" t="str">
        <f>'Inschrijving VHGS'!R29</f>
        <v>Gotland Pelsschaap</v>
      </c>
      <c r="S27" s="69" t="str">
        <f>'Inschrijving VHGS'!S29</f>
        <v>GP-S</v>
      </c>
    </row>
    <row r="28" spans="1:19" ht="20.399999999999999" thickBot="1" x14ac:dyDescent="0.55000000000000004">
      <c r="A28" s="107" t="s">
        <v>248</v>
      </c>
      <c r="B28" s="108"/>
      <c r="C28" s="148"/>
      <c r="D28" s="149"/>
      <c r="E28" s="150"/>
      <c r="F28" s="2"/>
      <c r="G28" s="2"/>
      <c r="I28" s="2"/>
      <c r="J28" s="69">
        <f>'Inschrijving VHGS'!J28</f>
        <v>0</v>
      </c>
      <c r="K28" s="69">
        <f>'Inschrijving VHGS'!K28</f>
        <v>0</v>
      </c>
      <c r="L28" s="69" t="str">
        <f>'Inschrijving VHGS'!L28</f>
        <v xml:space="preserve"> Zwartbles</v>
      </c>
      <c r="M28" s="69" t="str">
        <f>'Inschrijving VHGS'!M28</f>
        <v xml:space="preserve"> Pinzgauer geit                    </v>
      </c>
      <c r="N28" s="69">
        <f>'Inschrijving VHGS'!N28</f>
        <v>0</v>
      </c>
      <c r="O28" s="69">
        <f>'Inschrijving VHGS'!O28</f>
        <v>0</v>
      </c>
      <c r="P28" s="69">
        <f>'Inschrijving VHGS'!P28</f>
        <v>0</v>
      </c>
      <c r="Q28" s="69">
        <f>'Inschrijving VHGS'!Q28</f>
        <v>0</v>
      </c>
      <c r="R28" s="69" t="str">
        <f>'Inschrijving VHGS'!R30</f>
        <v>Herdwick</v>
      </c>
      <c r="S28" s="69" t="str">
        <f>'Inschrijving VHGS'!S30</f>
        <v>HW-S</v>
      </c>
    </row>
    <row r="29" spans="1:19" s="15" customFormat="1" ht="20.25" customHeight="1" thickBot="1" x14ac:dyDescent="0.55000000000000004">
      <c r="A29" s="76" t="s">
        <v>265</v>
      </c>
      <c r="B29" s="75" t="s">
        <v>5</v>
      </c>
      <c r="C29" s="130" t="s">
        <v>7</v>
      </c>
      <c r="D29" s="131"/>
      <c r="E29" s="132"/>
      <c r="F29" s="12" t="s">
        <v>6</v>
      </c>
      <c r="G29" s="13" t="s">
        <v>10</v>
      </c>
      <c r="H29" s="1"/>
      <c r="I29" s="45"/>
      <c r="J29" s="69">
        <f>'Inschrijving VHGS'!J29</f>
        <v>0</v>
      </c>
      <c r="K29" s="69">
        <f>'Inschrijving VHGS'!K29</f>
        <v>0</v>
      </c>
      <c r="L29" s="69">
        <f>'Inschrijving VHGS'!L29</f>
        <v>0</v>
      </c>
      <c r="M29" s="69" t="str">
        <f>'Inschrijving VHGS'!M29</f>
        <v xml:space="preserve"> Poitevine geit                     </v>
      </c>
      <c r="N29" s="69">
        <f>'Inschrijving VHGS'!N29</f>
        <v>0</v>
      </c>
      <c r="O29" s="69">
        <f>'Inschrijving VHGS'!O29</f>
        <v>0</v>
      </c>
      <c r="P29" s="69">
        <f>'Inschrijving VHGS'!P29</f>
        <v>0</v>
      </c>
      <c r="Q29" s="69">
        <f>'Inschrijving VHGS'!Q29</f>
        <v>0</v>
      </c>
      <c r="R29" s="69" t="str">
        <f>'Inschrijving VHGS'!R31</f>
        <v>Heidsnucke</v>
      </c>
      <c r="S29" s="69" t="str">
        <f>'Inschrijving VHGS'!S31</f>
        <v>HS-S</v>
      </c>
    </row>
    <row r="30" spans="1:19" ht="21" customHeight="1" x14ac:dyDescent="0.45">
      <c r="A30" s="77"/>
      <c r="B30" s="80"/>
      <c r="C30" s="145"/>
      <c r="D30" s="163"/>
      <c r="E30" s="164"/>
      <c r="F30" s="31"/>
      <c r="G30" s="66"/>
      <c r="H30" s="46">
        <f t="shared" ref="H30:H44" si="0">$C$9</f>
        <v>0</v>
      </c>
      <c r="I30" s="46" t="e">
        <f t="shared" ref="I30:I44" si="1">VLOOKUP($C$28,$R$2:$S$48,2,FALSE)</f>
        <v>#N/A</v>
      </c>
      <c r="J30" s="69" t="str">
        <f>'Inschrijving VHGS'!J30</f>
        <v xml:space="preserve"> </v>
      </c>
      <c r="K30" s="69">
        <f>'Inschrijving VHGS'!K30</f>
        <v>5</v>
      </c>
      <c r="L30" s="69">
        <f>'Inschrijving VHGS'!L30</f>
        <v>0</v>
      </c>
      <c r="M30" s="69" t="str">
        <f>'Inschrijving VHGS'!M30</f>
        <v xml:space="preserve"> Rove geit                          </v>
      </c>
      <c r="N30" s="69">
        <f>'Inschrijving VHGS'!N30</f>
        <v>0</v>
      </c>
      <c r="O30" s="69">
        <f>'Inschrijving VHGS'!O30</f>
        <v>0</v>
      </c>
      <c r="P30" s="69">
        <f>'Inschrijving VHGS'!P30</f>
        <v>0</v>
      </c>
      <c r="Q30" s="69">
        <f>'Inschrijving VHGS'!Q30</f>
        <v>0</v>
      </c>
      <c r="R30" s="69" t="str">
        <f>'Inschrijving VHGS'!R32</f>
        <v>Hongaarse Racka</v>
      </c>
      <c r="S30" s="69" t="str">
        <f>'Inschrijving VHGS'!S32</f>
        <v>HR-S</v>
      </c>
    </row>
    <row r="31" spans="1:19" ht="21" customHeight="1" x14ac:dyDescent="0.45">
      <c r="A31" s="78"/>
      <c r="B31" s="81"/>
      <c r="C31" s="103"/>
      <c r="D31" s="161"/>
      <c r="E31" s="162"/>
      <c r="F31" s="32"/>
      <c r="G31" s="67"/>
      <c r="H31" s="46">
        <f t="shared" si="0"/>
        <v>0</v>
      </c>
      <c r="I31" s="46" t="e">
        <f t="shared" si="1"/>
        <v>#N/A</v>
      </c>
      <c r="J31" s="69" t="str">
        <f>'Inschrijving VHGS'!J31</f>
        <v xml:space="preserve"> </v>
      </c>
      <c r="K31" s="69">
        <f>'Inschrijving VHGS'!K31</f>
        <v>5</v>
      </c>
      <c r="L31" s="69">
        <f>'Inschrijving VHGS'!L31</f>
        <v>0</v>
      </c>
      <c r="M31" s="69" t="str">
        <f>'Inschrijving VHGS'!M31</f>
        <v xml:space="preserve"> Tauernschecke geit               </v>
      </c>
      <c r="N31" s="69">
        <f>'Inschrijving VHGS'!N31</f>
        <v>0</v>
      </c>
      <c r="O31" s="69">
        <f>'Inschrijving VHGS'!O31</f>
        <v>0</v>
      </c>
      <c r="P31" s="69">
        <f>'Inschrijving VHGS'!P31</f>
        <v>0</v>
      </c>
      <c r="Q31" s="69">
        <f>'Inschrijving VHGS'!Q31</f>
        <v>0</v>
      </c>
      <c r="R31" s="69" t="str">
        <f>'Inschrijving VHGS'!R33</f>
        <v>Jacobschaap</v>
      </c>
      <c r="S31" s="69" t="str">
        <f>'Inschrijving VHGS'!S33</f>
        <v>JS-S</v>
      </c>
    </row>
    <row r="32" spans="1:19" ht="21" customHeight="1" x14ac:dyDescent="0.45">
      <c r="A32" s="78"/>
      <c r="B32" s="81"/>
      <c r="C32" s="103"/>
      <c r="D32" s="161"/>
      <c r="E32" s="162"/>
      <c r="F32" s="32"/>
      <c r="G32" s="67"/>
      <c r="H32" s="46">
        <f t="shared" si="0"/>
        <v>0</v>
      </c>
      <c r="I32" s="46" t="e">
        <f t="shared" si="1"/>
        <v>#N/A</v>
      </c>
      <c r="J32" s="69" t="str">
        <f>'Inschrijving VHGS'!J32</f>
        <v xml:space="preserve"> </v>
      </c>
      <c r="K32" s="69">
        <f>'Inschrijving VHGS'!K32</f>
        <v>5</v>
      </c>
      <c r="L32" s="69">
        <f>'Inschrijving VHGS'!L32</f>
        <v>0</v>
      </c>
      <c r="M32" s="69" t="str">
        <f>'Inschrijving VHGS'!M32</f>
        <v xml:space="preserve"> Thüringer Wald-geit</v>
      </c>
      <c r="N32" s="69">
        <f>'Inschrijving VHGS'!N32</f>
        <v>0</v>
      </c>
      <c r="O32" s="69">
        <f>'Inschrijving VHGS'!O32</f>
        <v>0</v>
      </c>
      <c r="P32" s="69">
        <f>'Inschrijving VHGS'!P32</f>
        <v>0</v>
      </c>
      <c r="Q32" s="69">
        <f>'Inschrijving VHGS'!Q32</f>
        <v>0</v>
      </c>
      <c r="R32" s="69" t="str">
        <f>'Inschrijving VHGS'!R34</f>
        <v>Kameroen</v>
      </c>
      <c r="S32" s="69" t="str">
        <f>'Inschrijving VHGS'!S34</f>
        <v>KM-S</v>
      </c>
    </row>
    <row r="33" spans="1:19" ht="21" customHeight="1" x14ac:dyDescent="0.45">
      <c r="A33" s="78"/>
      <c r="B33" s="81"/>
      <c r="C33" s="103"/>
      <c r="D33" s="161"/>
      <c r="E33" s="162"/>
      <c r="F33" s="32"/>
      <c r="G33" s="67"/>
      <c r="H33" s="46">
        <f t="shared" si="0"/>
        <v>0</v>
      </c>
      <c r="I33" s="46" t="e">
        <f t="shared" si="1"/>
        <v>#N/A</v>
      </c>
      <c r="J33" s="69" t="str">
        <f>'Inschrijving VHGS'!J33</f>
        <v xml:space="preserve"> </v>
      </c>
      <c r="K33" s="69">
        <f>'Inschrijving VHGS'!K33</f>
        <v>5</v>
      </c>
      <c r="L33" s="69">
        <f>'Inschrijving VHGS'!L33</f>
        <v>0</v>
      </c>
      <c r="M33" s="69" t="str">
        <f>'Inschrijving VHGS'!M33</f>
        <v xml:space="preserve"> Toggenburgergeit              </v>
      </c>
      <c r="N33" s="69">
        <f>'Inschrijving VHGS'!N33</f>
        <v>0</v>
      </c>
      <c r="O33" s="69">
        <f>'Inschrijving VHGS'!O33</f>
        <v>0</v>
      </c>
      <c r="P33" s="69">
        <f>'Inschrijving VHGS'!P33</f>
        <v>0</v>
      </c>
      <c r="Q33" s="69">
        <f>'Inschrijving VHGS'!Q33</f>
        <v>0</v>
      </c>
      <c r="R33" s="69" t="str">
        <f>'Inschrijving VHGS'!R35</f>
        <v>Manx Loagtan</v>
      </c>
      <c r="S33" s="69" t="str">
        <f>'Inschrijving VHGS'!S35</f>
        <v>ML-S</v>
      </c>
    </row>
    <row r="34" spans="1:19" ht="21" customHeight="1" x14ac:dyDescent="0.45">
      <c r="A34" s="78"/>
      <c r="B34" s="81"/>
      <c r="C34" s="103"/>
      <c r="D34" s="161"/>
      <c r="E34" s="162"/>
      <c r="F34" s="32"/>
      <c r="G34" s="67"/>
      <c r="H34" s="46">
        <f t="shared" si="0"/>
        <v>0</v>
      </c>
      <c r="I34" s="46" t="e">
        <f t="shared" si="1"/>
        <v>#N/A</v>
      </c>
      <c r="J34" s="69" t="str">
        <f>'Inschrijving VHGS'!J34</f>
        <v xml:space="preserve"> </v>
      </c>
      <c r="K34" s="69">
        <f>'Inschrijving VHGS'!K34</f>
        <v>5</v>
      </c>
      <c r="L34" s="69">
        <f>'Inschrijving VHGS'!L34</f>
        <v>0</v>
      </c>
      <c r="M34" s="69" t="str">
        <f>'Inschrijving VHGS'!M34</f>
        <v xml:space="preserve"> Vlaamse geit                     </v>
      </c>
      <c r="N34" s="69">
        <f>'Inschrijving VHGS'!N34</f>
        <v>0</v>
      </c>
      <c r="O34" s="69">
        <f>'Inschrijving VHGS'!O34</f>
        <v>0</v>
      </c>
      <c r="P34" s="69">
        <f>'Inschrijving VHGS'!P34</f>
        <v>0</v>
      </c>
      <c r="Q34" s="69">
        <f>'Inschrijving VHGS'!Q34</f>
        <v>0</v>
      </c>
      <c r="R34" s="69" t="str">
        <f>'Inschrijving VHGS'!R36</f>
        <v>Nederlandse Landgeit</v>
      </c>
      <c r="S34" s="69" t="str">
        <f>'Inschrijving VHGS'!S36</f>
        <v>NL-G</v>
      </c>
    </row>
    <row r="35" spans="1:19" ht="21" customHeight="1" x14ac:dyDescent="0.45">
      <c r="A35" s="78"/>
      <c r="B35" s="81"/>
      <c r="C35" s="103"/>
      <c r="D35" s="161"/>
      <c r="E35" s="162"/>
      <c r="F35" s="32"/>
      <c r="G35" s="67"/>
      <c r="H35" s="46">
        <f t="shared" si="0"/>
        <v>0</v>
      </c>
      <c r="I35" s="46" t="e">
        <f t="shared" si="1"/>
        <v>#N/A</v>
      </c>
      <c r="J35" s="69" t="str">
        <f>'Inschrijving VHGS'!J35</f>
        <v xml:space="preserve"> </v>
      </c>
      <c r="K35" s="69">
        <f>'Inschrijving VHGS'!K35</f>
        <v>5</v>
      </c>
      <c r="L35" s="69">
        <f>'Inschrijving VHGS'!L35</f>
        <v>0</v>
      </c>
      <c r="M35" s="69" t="str">
        <f>'Inschrijving VHGS'!M35</f>
        <v xml:space="preserve"> Walliser zwarthalsgeit        </v>
      </c>
      <c r="N35" s="69">
        <f>'Inschrijving VHGS'!N35</f>
        <v>0</v>
      </c>
      <c r="O35" s="69">
        <f>'Inschrijving VHGS'!O35</f>
        <v>0</v>
      </c>
      <c r="P35" s="69">
        <f>'Inschrijving VHGS'!P35</f>
        <v>0</v>
      </c>
      <c r="Q35" s="69">
        <f>'Inschrijving VHGS'!Q35</f>
        <v>0</v>
      </c>
      <c r="R35" s="69" t="str">
        <f>'Inschrijving VHGS'!R37</f>
        <v>Norsk Spaelsau</v>
      </c>
      <c r="S35" s="69" t="str">
        <f>'Inschrijving VHGS'!S37</f>
        <v>NS-S</v>
      </c>
    </row>
    <row r="36" spans="1:19" ht="21" customHeight="1" x14ac:dyDescent="0.45">
      <c r="A36" s="78"/>
      <c r="B36" s="81"/>
      <c r="C36" s="103"/>
      <c r="D36" s="161"/>
      <c r="E36" s="162"/>
      <c r="F36" s="32"/>
      <c r="G36" s="67"/>
      <c r="H36" s="46">
        <f t="shared" si="0"/>
        <v>0</v>
      </c>
      <c r="I36" s="46" t="e">
        <f t="shared" si="1"/>
        <v>#N/A</v>
      </c>
      <c r="J36" s="69" t="str">
        <f>'Inschrijving VHGS'!J36</f>
        <v xml:space="preserve"> </v>
      </c>
      <c r="K36" s="69">
        <f>'Inschrijving VHGS'!K36</f>
        <v>5</v>
      </c>
      <c r="L36" s="69">
        <f>'Inschrijving VHGS'!L36</f>
        <v>0</v>
      </c>
      <c r="M36" s="69" t="str">
        <f>'Inschrijving VHGS'!M36</f>
        <v xml:space="preserve"> Wildkleurige bonte            </v>
      </c>
      <c r="N36" s="69">
        <f>'Inschrijving VHGS'!N36</f>
        <v>0</v>
      </c>
      <c r="O36" s="69">
        <f>'Inschrijving VHGS'!O36</f>
        <v>0</v>
      </c>
      <c r="P36" s="69">
        <f>'Inschrijving VHGS'!P36</f>
        <v>0</v>
      </c>
      <c r="Q36" s="69">
        <f>'Inschrijving VHGS'!Q36</f>
        <v>0</v>
      </c>
      <c r="R36" s="69" t="str">
        <f>'Inschrijving VHGS'!R38</f>
        <v>Poitevine</v>
      </c>
      <c r="S36" s="69" t="str">
        <f>'Inschrijving VHGS'!S38</f>
        <v>PV-G</v>
      </c>
    </row>
    <row r="37" spans="1:19" ht="21" customHeight="1" x14ac:dyDescent="0.45">
      <c r="A37" s="78"/>
      <c r="B37" s="81"/>
      <c r="C37" s="103"/>
      <c r="D37" s="161"/>
      <c r="E37" s="162"/>
      <c r="F37" s="32"/>
      <c r="G37" s="67"/>
      <c r="H37" s="46">
        <f t="shared" si="0"/>
        <v>0</v>
      </c>
      <c r="I37" s="46" t="e">
        <f t="shared" si="1"/>
        <v>#N/A</v>
      </c>
      <c r="J37" s="69" t="str">
        <f>'Inschrijving VHGS'!J37</f>
        <v xml:space="preserve"> </v>
      </c>
      <c r="K37" s="69">
        <f>'Inschrijving VHGS'!K37</f>
        <v>5</v>
      </c>
      <c r="L37" s="69">
        <f>'Inschrijving VHGS'!L37</f>
        <v>0</v>
      </c>
      <c r="M37" s="69" t="str">
        <f>'Inschrijving VHGS'!M37</f>
        <v xml:space="preserve"> Witte Duitse Edelgeit </v>
      </c>
      <c r="N37" s="69">
        <f>'Inschrijving VHGS'!N37</f>
        <v>0</v>
      </c>
      <c r="O37" s="69">
        <f>'Inschrijving VHGS'!O37</f>
        <v>0</v>
      </c>
      <c r="P37" s="69">
        <f>'Inschrijving VHGS'!P37</f>
        <v>0</v>
      </c>
      <c r="Q37" s="69">
        <f>'Inschrijving VHGS'!Q37</f>
        <v>0</v>
      </c>
      <c r="R37" s="69" t="str">
        <f>'Inschrijving VHGS'!R39</f>
        <v>Portland</v>
      </c>
      <c r="S37" s="69" t="str">
        <f>'Inschrijving VHGS'!S39</f>
        <v>PL-S</v>
      </c>
    </row>
    <row r="38" spans="1:19" ht="21" customHeight="1" x14ac:dyDescent="0.45">
      <c r="A38" s="78"/>
      <c r="B38" s="81"/>
      <c r="C38" s="103"/>
      <c r="D38" s="161"/>
      <c r="E38" s="162"/>
      <c r="F38" s="32"/>
      <c r="G38" s="67"/>
      <c r="H38" s="46">
        <f t="shared" si="0"/>
        <v>0</v>
      </c>
      <c r="I38" s="46" t="e">
        <f t="shared" si="1"/>
        <v>#N/A</v>
      </c>
      <c r="J38" s="69" t="str">
        <f>'Inschrijving VHGS'!J38</f>
        <v xml:space="preserve"> </v>
      </c>
      <c r="K38" s="69">
        <f>'Inschrijving VHGS'!K38</f>
        <v>5</v>
      </c>
      <c r="L38" s="69">
        <f>'Inschrijving VHGS'!L38</f>
        <v>0</v>
      </c>
      <c r="M38" s="69" t="str">
        <f>'Inschrijving VHGS'!M38</f>
        <v xml:space="preserve"> Witte melkgeit                   </v>
      </c>
      <c r="N38" s="69">
        <f>'Inschrijving VHGS'!N38</f>
        <v>0</v>
      </c>
      <c r="O38" s="69">
        <f>'Inschrijving VHGS'!O38</f>
        <v>0</v>
      </c>
      <c r="P38" s="69">
        <f>'Inschrijving VHGS'!P38</f>
        <v>0</v>
      </c>
      <c r="Q38" s="69">
        <f>'Inschrijving VHGS'!Q38</f>
        <v>0</v>
      </c>
      <c r="R38" s="69" t="str">
        <f>'Inschrijving VHGS'!R40</f>
        <v>Romanov</v>
      </c>
      <c r="S38" s="69" t="str">
        <f>'Inschrijving VHGS'!S40</f>
        <v>RV-S</v>
      </c>
    </row>
    <row r="39" spans="1:19" ht="21" customHeight="1" x14ac:dyDescent="0.45">
      <c r="A39" s="78"/>
      <c r="B39" s="81"/>
      <c r="C39" s="103"/>
      <c r="D39" s="161"/>
      <c r="E39" s="162"/>
      <c r="F39" s="32"/>
      <c r="G39" s="67"/>
      <c r="H39" s="46">
        <f t="shared" si="0"/>
        <v>0</v>
      </c>
      <c r="I39" s="46" t="e">
        <f t="shared" si="1"/>
        <v>#N/A</v>
      </c>
      <c r="J39" s="69" t="str">
        <f>'Inschrijving VHGS'!J39</f>
        <v xml:space="preserve"> </v>
      </c>
      <c r="K39" s="69">
        <f>'Inschrijving VHGS'!K39</f>
        <v>5</v>
      </c>
      <c r="L39" s="69">
        <f>'Inschrijving VHGS'!L39</f>
        <v>0</v>
      </c>
      <c r="M39" s="69">
        <f>'Inschrijving VHGS'!M39</f>
        <v>0</v>
      </c>
      <c r="N39" s="69">
        <f>'Inschrijving VHGS'!N39</f>
        <v>0</v>
      </c>
      <c r="O39" s="69">
        <f>'Inschrijving VHGS'!O39</f>
        <v>0</v>
      </c>
      <c r="P39" s="69">
        <f>'Inschrijving VHGS'!P39</f>
        <v>0</v>
      </c>
      <c r="Q39" s="69">
        <f>'Inschrijving VHGS'!Q39</f>
        <v>0</v>
      </c>
      <c r="R39" s="69" t="str">
        <f>'Inschrijving VHGS'!R41</f>
        <v>Rouge de l'Ouest</v>
      </c>
      <c r="S39" s="69" t="str">
        <f>'Inschrijving VHGS'!S41</f>
        <v>RO-S</v>
      </c>
    </row>
    <row r="40" spans="1:19" ht="21" customHeight="1" x14ac:dyDescent="0.45">
      <c r="A40" s="78"/>
      <c r="B40" s="81"/>
      <c r="C40" s="103"/>
      <c r="D40" s="161"/>
      <c r="E40" s="162"/>
      <c r="F40" s="32"/>
      <c r="G40" s="67"/>
      <c r="H40" s="46">
        <f t="shared" si="0"/>
        <v>0</v>
      </c>
      <c r="I40" s="46" t="e">
        <f t="shared" si="1"/>
        <v>#N/A</v>
      </c>
      <c r="J40" s="69" t="str">
        <f>'Inschrijving VHGS'!J40</f>
        <v xml:space="preserve"> </v>
      </c>
      <c r="K40" s="69">
        <f>'Inschrijving VHGS'!K40</f>
        <v>5</v>
      </c>
      <c r="L40" s="69">
        <f>'Inschrijving VHGS'!L40</f>
        <v>0</v>
      </c>
      <c r="M40" s="69">
        <f>'Inschrijving VHGS'!M40</f>
        <v>0</v>
      </c>
      <c r="N40" s="69">
        <f>'Inschrijving VHGS'!N40</f>
        <v>0</v>
      </c>
      <c r="O40" s="69">
        <f>'Inschrijving VHGS'!O40</f>
        <v>0</v>
      </c>
      <c r="P40" s="69">
        <f>'Inschrijving VHGS'!P40</f>
        <v>0</v>
      </c>
      <c r="Q40" s="69">
        <f>'Inschrijving VHGS'!Q40</f>
        <v>0</v>
      </c>
      <c r="R40" s="69" t="str">
        <f>'Inschrijving VHGS'!R42</f>
        <v>Schoonebeker Heideschaap</v>
      </c>
      <c r="S40" s="69" t="str">
        <f>'Inschrijving VHGS'!S42</f>
        <v>SH-S</v>
      </c>
    </row>
    <row r="41" spans="1:19" ht="21" customHeight="1" x14ac:dyDescent="0.45">
      <c r="A41" s="78"/>
      <c r="B41" s="81"/>
      <c r="C41" s="103"/>
      <c r="D41" s="161"/>
      <c r="E41" s="162"/>
      <c r="F41" s="32"/>
      <c r="G41" s="67"/>
      <c r="H41" s="46">
        <f t="shared" si="0"/>
        <v>0</v>
      </c>
      <c r="I41" s="46" t="e">
        <f t="shared" si="1"/>
        <v>#N/A</v>
      </c>
      <c r="J41" s="69" t="str">
        <f>'Inschrijving VHGS'!J41</f>
        <v xml:space="preserve"> </v>
      </c>
      <c r="K41" s="69">
        <f>'Inschrijving VHGS'!K41</f>
        <v>5</v>
      </c>
      <c r="L41" s="69">
        <f>'Inschrijving VHGS'!L41</f>
        <v>0</v>
      </c>
      <c r="M41" s="69">
        <f>'Inschrijving VHGS'!M41</f>
        <v>0</v>
      </c>
      <c r="N41" s="69">
        <f>'Inschrijving VHGS'!N41</f>
        <v>0</v>
      </c>
      <c r="O41" s="69">
        <f>'Inschrijving VHGS'!O41</f>
        <v>0</v>
      </c>
      <c r="P41" s="69">
        <f>'Inschrijving VHGS'!P41</f>
        <v>0</v>
      </c>
      <c r="Q41" s="69">
        <f>'Inschrijving VHGS'!Q41</f>
        <v>0</v>
      </c>
      <c r="R41" s="69" t="str">
        <f>'Inschrijving VHGS'!R43</f>
        <v>Shetland schaap</v>
      </c>
      <c r="S41" s="69" t="str">
        <f>'Inschrijving VHGS'!S43</f>
        <v>SL-S</v>
      </c>
    </row>
    <row r="42" spans="1:19" ht="21" customHeight="1" x14ac:dyDescent="0.45">
      <c r="A42" s="78"/>
      <c r="B42" s="81"/>
      <c r="C42" s="103"/>
      <c r="D42" s="161"/>
      <c r="E42" s="162"/>
      <c r="F42" s="32"/>
      <c r="G42" s="67"/>
      <c r="H42" s="46">
        <f t="shared" si="0"/>
        <v>0</v>
      </c>
      <c r="I42" s="46" t="e">
        <f t="shared" si="1"/>
        <v>#N/A</v>
      </c>
      <c r="J42" s="69" t="str">
        <f>'Inschrijving VHGS'!J42</f>
        <v xml:space="preserve"> </v>
      </c>
      <c r="K42" s="69">
        <f>'Inschrijving VHGS'!K42</f>
        <v>5</v>
      </c>
      <c r="L42" s="69">
        <f>'Inschrijving VHGS'!L42</f>
        <v>0</v>
      </c>
      <c r="M42" s="69">
        <f>'Inschrijving VHGS'!M42</f>
        <v>0</v>
      </c>
      <c r="N42" s="69">
        <f>'Inschrijving VHGS'!N42</f>
        <v>0</v>
      </c>
      <c r="O42" s="69">
        <f>'Inschrijving VHGS'!O42</f>
        <v>0</v>
      </c>
      <c r="P42" s="69">
        <f>'Inschrijving VHGS'!P42</f>
        <v>0</v>
      </c>
      <c r="Q42" s="69">
        <f>'Inschrijving VHGS'!Q42</f>
        <v>0</v>
      </c>
      <c r="R42" s="69" t="str">
        <f>'Inschrijving VHGS'!R44</f>
        <v>Skudde schaap</v>
      </c>
      <c r="S42" s="69" t="str">
        <f>'Inschrijving VHGS'!S44</f>
        <v>SK-S</v>
      </c>
    </row>
    <row r="43" spans="1:19" ht="21" customHeight="1" x14ac:dyDescent="0.45">
      <c r="A43" s="78"/>
      <c r="B43" s="81"/>
      <c r="C43" s="103"/>
      <c r="D43" s="161"/>
      <c r="E43" s="162"/>
      <c r="F43" s="32"/>
      <c r="G43" s="67"/>
      <c r="H43" s="46">
        <f t="shared" si="0"/>
        <v>0</v>
      </c>
      <c r="I43" s="46" t="e">
        <f t="shared" si="1"/>
        <v>#N/A</v>
      </c>
      <c r="J43" s="69" t="str">
        <f>'Inschrijving VHGS'!J43</f>
        <v xml:space="preserve"> </v>
      </c>
      <c r="K43" s="69">
        <f>'Inschrijving VHGS'!K43</f>
        <v>5</v>
      </c>
      <c r="L43" s="69">
        <f>'Inschrijving VHGS'!L43</f>
        <v>0</v>
      </c>
      <c r="M43" s="69">
        <f>'Inschrijving VHGS'!M43</f>
        <v>0</v>
      </c>
      <c r="N43" s="69">
        <f>'Inschrijving VHGS'!N43</f>
        <v>0</v>
      </c>
      <c r="O43" s="69">
        <f>'Inschrijving VHGS'!O43</f>
        <v>0</v>
      </c>
      <c r="P43" s="69">
        <f>'Inschrijving VHGS'!P43</f>
        <v>0</v>
      </c>
      <c r="Q43" s="69">
        <f>'Inschrijving VHGS'!Q43</f>
        <v>0</v>
      </c>
      <c r="R43" s="69" t="str">
        <f>'Inschrijving VHGS'!R45</f>
        <v>Suffolk</v>
      </c>
      <c r="S43" s="69" t="str">
        <f>'Inschrijving VHGS'!S45</f>
        <v>SF-S</v>
      </c>
    </row>
    <row r="44" spans="1:19" ht="21" customHeight="1" thickBot="1" x14ac:dyDescent="0.5">
      <c r="A44" s="79"/>
      <c r="B44" s="82"/>
      <c r="C44" s="154"/>
      <c r="D44" s="157"/>
      <c r="E44" s="158"/>
      <c r="F44" s="33"/>
      <c r="G44" s="68"/>
      <c r="H44" s="46">
        <f t="shared" si="0"/>
        <v>0</v>
      </c>
      <c r="I44" s="46" t="e">
        <f t="shared" si="1"/>
        <v>#N/A</v>
      </c>
      <c r="J44" s="69" t="str">
        <f>'Inschrijving VHGS'!J44</f>
        <v xml:space="preserve"> </v>
      </c>
      <c r="K44" s="69">
        <f>'Inschrijving VHGS'!K44</f>
        <v>5</v>
      </c>
      <c r="L44" s="69">
        <f>'Inschrijving VHGS'!L44</f>
        <v>0</v>
      </c>
      <c r="M44" s="69">
        <f>'Inschrijving VHGS'!M44</f>
        <v>0</v>
      </c>
      <c r="N44" s="69">
        <f>'Inschrijving VHGS'!N44</f>
        <v>0</v>
      </c>
      <c r="O44" s="69">
        <f>'Inschrijving VHGS'!O44</f>
        <v>0</v>
      </c>
      <c r="P44" s="69">
        <f>'Inschrijving VHGS'!P44</f>
        <v>0</v>
      </c>
      <c r="Q44" s="69">
        <f>'Inschrijving VHGS'!Q44</f>
        <v>0</v>
      </c>
      <c r="R44" s="69" t="str">
        <f>'Inschrijving VHGS'!R46</f>
        <v>Swifter</v>
      </c>
      <c r="S44" s="69" t="str">
        <f>'Inschrijving VHGS'!S46</f>
        <v>SW-S</v>
      </c>
    </row>
    <row r="45" spans="1:19" ht="15" hidden="1" customHeight="1" x14ac:dyDescent="0.45">
      <c r="F45" s="16"/>
      <c r="I45" s="47"/>
      <c r="Q45" s="1"/>
      <c r="R45" s="62" t="s">
        <v>190</v>
      </c>
      <c r="S45" s="64" t="s">
        <v>191</v>
      </c>
    </row>
    <row r="46" spans="1:19" hidden="1" x14ac:dyDescent="0.45">
      <c r="A46" s="1" t="s">
        <v>110</v>
      </c>
      <c r="Q46" s="1"/>
      <c r="R46" s="62" t="s">
        <v>194</v>
      </c>
      <c r="S46" s="63" t="s">
        <v>195</v>
      </c>
    </row>
    <row r="47" spans="1:19" hidden="1" x14ac:dyDescent="0.45">
      <c r="A47" s="1" t="s">
        <v>4</v>
      </c>
      <c r="Q47" s="1"/>
      <c r="R47" s="62" t="s">
        <v>196</v>
      </c>
      <c r="S47" s="63" t="s">
        <v>197</v>
      </c>
    </row>
    <row r="48" spans="1:19" ht="8.25" hidden="1" customHeight="1" thickBot="1" x14ac:dyDescent="0.5">
      <c r="Q48" s="1"/>
      <c r="R48" s="62" t="s">
        <v>198</v>
      </c>
      <c r="S48" s="63" t="s">
        <v>199</v>
      </c>
    </row>
    <row r="49" spans="1:43" ht="20.399999999999999" hidden="1" thickBot="1" x14ac:dyDescent="0.55000000000000004">
      <c r="A49" s="109" t="s">
        <v>48</v>
      </c>
      <c r="B49" s="110"/>
      <c r="C49" s="159"/>
      <c r="D49" s="160"/>
      <c r="E49" s="34"/>
      <c r="F49" s="34"/>
      <c r="G49" s="35"/>
    </row>
    <row r="50" spans="1:43" hidden="1" x14ac:dyDescent="0.45">
      <c r="Q50" s="5"/>
      <c r="R50" s="5"/>
    </row>
    <row r="51" spans="1:43" s="5" customFormat="1" ht="19.5" hidden="1" customHeight="1" x14ac:dyDescent="0.45">
      <c r="A51" s="106">
        <f>COUNTBLANK(A30:A44)</f>
        <v>15</v>
      </c>
      <c r="B51" s="106"/>
      <c r="D51" s="106">
        <f>COUNTBLANK(C30:C44)</f>
        <v>15</v>
      </c>
      <c r="E51" s="106"/>
      <c r="F51" s="4">
        <f>COUNTBLANK(F30:F44)</f>
        <v>15</v>
      </c>
      <c r="G51" s="4">
        <f>COUNTBLANK(G30:G44)</f>
        <v>15</v>
      </c>
      <c r="H51" s="1"/>
      <c r="I51" s="4"/>
      <c r="M51" s="21"/>
      <c r="P51" s="3"/>
      <c r="Q51" s="3"/>
      <c r="R51" s="1"/>
    </row>
    <row r="52" spans="1:43" s="42" customFormat="1" hidden="1" x14ac:dyDescent="0.45">
      <c r="A52" s="1"/>
      <c r="B52" s="1"/>
      <c r="C52" s="1"/>
      <c r="D52" s="1"/>
      <c r="E52" s="1"/>
      <c r="F52" s="1"/>
      <c r="G52" s="1"/>
      <c r="H52" s="1"/>
      <c r="I52" s="1"/>
      <c r="J52" s="3"/>
      <c r="K52" s="5"/>
      <c r="L52" s="5"/>
      <c r="M52" s="21"/>
      <c r="N52" s="5"/>
      <c r="O52" s="5"/>
      <c r="P52" s="3"/>
    </row>
    <row r="53" spans="1:43" s="49" customFormat="1" ht="20.100000000000001" hidden="1" customHeight="1" x14ac:dyDescent="0.45">
      <c r="A53" s="37" t="s">
        <v>103</v>
      </c>
      <c r="B53" s="38" t="s">
        <v>222</v>
      </c>
      <c r="C53" s="39" t="s">
        <v>0</v>
      </c>
      <c r="D53" s="39" t="s">
        <v>1</v>
      </c>
      <c r="E53" s="37" t="s">
        <v>46</v>
      </c>
      <c r="F53" s="39" t="s">
        <v>2</v>
      </c>
      <c r="G53" s="39" t="s">
        <v>104</v>
      </c>
      <c r="H53" s="1" t="s">
        <v>3</v>
      </c>
      <c r="I53" s="39" t="s">
        <v>105</v>
      </c>
      <c r="J53" s="39" t="s">
        <v>106</v>
      </c>
      <c r="K53" s="40" t="s">
        <v>9</v>
      </c>
      <c r="L53" s="37" t="s">
        <v>47</v>
      </c>
      <c r="M53" s="39" t="s">
        <v>107</v>
      </c>
      <c r="N53" s="41" t="s">
        <v>108</v>
      </c>
      <c r="O53" s="41" t="s">
        <v>223</v>
      </c>
      <c r="P53" s="41" t="s">
        <v>114</v>
      </c>
      <c r="Q53" s="60" t="s">
        <v>115</v>
      </c>
      <c r="R53" s="60" t="s">
        <v>224</v>
      </c>
      <c r="S53" s="49" t="s">
        <v>225</v>
      </c>
      <c r="T53" s="49" t="s">
        <v>226</v>
      </c>
      <c r="U53" s="49" t="s">
        <v>227</v>
      </c>
      <c r="V53" s="49" t="s">
        <v>228</v>
      </c>
      <c r="W53" s="49" t="s">
        <v>229</v>
      </c>
      <c r="X53" s="49" t="s">
        <v>230</v>
      </c>
      <c r="Y53" s="49" t="s">
        <v>231</v>
      </c>
      <c r="Z53" s="49" t="s">
        <v>232</v>
      </c>
      <c r="AB53" s="49" t="s">
        <v>233</v>
      </c>
      <c r="AC53" s="49" t="s">
        <v>234</v>
      </c>
      <c r="AD53" s="49" t="s">
        <v>235</v>
      </c>
      <c r="AE53" s="49" t="s">
        <v>236</v>
      </c>
      <c r="AF53" s="49" t="s">
        <v>237</v>
      </c>
      <c r="AG53" s="49" t="s">
        <v>238</v>
      </c>
      <c r="AH53" s="49" t="s">
        <v>238</v>
      </c>
      <c r="AI53" s="49" t="s">
        <v>239</v>
      </c>
      <c r="AJ53" s="49" t="s">
        <v>240</v>
      </c>
      <c r="AK53" s="49" t="s">
        <v>241</v>
      </c>
      <c r="AL53" s="49" t="s">
        <v>242</v>
      </c>
      <c r="AM53" s="49" t="s">
        <v>243</v>
      </c>
      <c r="AN53" s="49" t="s">
        <v>243</v>
      </c>
      <c r="AO53" s="49" t="s">
        <v>244</v>
      </c>
      <c r="AP53" s="49" t="s">
        <v>245</v>
      </c>
      <c r="AQ53" s="49" t="s">
        <v>246</v>
      </c>
    </row>
    <row r="54" spans="1:43" hidden="1" x14ac:dyDescent="0.45">
      <c r="A54" s="48">
        <f>C9</f>
        <v>0</v>
      </c>
      <c r="B54" s="48">
        <f>O18</f>
        <v>2</v>
      </c>
      <c r="C54" s="49">
        <f>C11</f>
        <v>0</v>
      </c>
      <c r="D54" s="49">
        <f>C12</f>
        <v>0</v>
      </c>
      <c r="E54" s="50">
        <f>C13</f>
        <v>0</v>
      </c>
      <c r="F54" s="49">
        <f>C14</f>
        <v>0</v>
      </c>
      <c r="G54" s="51">
        <f>C15</f>
        <v>0</v>
      </c>
      <c r="H54" s="52">
        <f>C16</f>
        <v>0</v>
      </c>
      <c r="I54" s="52">
        <f>C17</f>
        <v>0</v>
      </c>
      <c r="J54" s="53">
        <f>C18</f>
        <v>0</v>
      </c>
      <c r="K54" s="52">
        <f>C19</f>
        <v>0</v>
      </c>
      <c r="L54" s="52">
        <f>E13</f>
        <v>0</v>
      </c>
      <c r="M54" s="49">
        <f>IF(A25="x",O18,0)</f>
        <v>0</v>
      </c>
      <c r="N54" s="49">
        <f>IF(A26="x",O18,0)</f>
        <v>0</v>
      </c>
      <c r="O54" s="49">
        <f>F9</f>
        <v>0</v>
      </c>
      <c r="P54" s="49">
        <f>C10</f>
        <v>0</v>
      </c>
      <c r="Q54" s="49">
        <f>F10</f>
        <v>0</v>
      </c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</row>
    <row r="55" spans="1:43" hidden="1" x14ac:dyDescent="0.45"/>
    <row r="56" spans="1:43" hidden="1" x14ac:dyDescent="0.45"/>
    <row r="57" spans="1:43" hidden="1" x14ac:dyDescent="0.45"/>
    <row r="58" spans="1:43" hidden="1" x14ac:dyDescent="0.45"/>
    <row r="59" spans="1:43" hidden="1" x14ac:dyDescent="0.45"/>
    <row r="60" spans="1:43" hidden="1" x14ac:dyDescent="0.45"/>
  </sheetData>
  <sheetProtection algorithmName="SHA-512" hashValue="7xtoAg0gJtR0omvxN6nQYtSM0ynHwUMe+H0453vQzvfyh2KZKllL/Wfrh/+vEiyvlKZDsPrZuwvCOmNDRf/dyQ==" saltValue="M8dhAT/LD/ZK61eVtqBqsg==" spinCount="100000" sheet="1" objects="1" scenarios="1" selectLockedCells="1"/>
  <mergeCells count="56">
    <mergeCell ref="A7:G7"/>
    <mergeCell ref="C1:F1"/>
    <mergeCell ref="C2:F2"/>
    <mergeCell ref="C4:D4"/>
    <mergeCell ref="E4:F4"/>
    <mergeCell ref="A6:G6"/>
    <mergeCell ref="A9:B9"/>
    <mergeCell ref="D9:E9"/>
    <mergeCell ref="F9:G9"/>
    <mergeCell ref="A10:B10"/>
    <mergeCell ref="D10:E10"/>
    <mergeCell ref="F10:G10"/>
    <mergeCell ref="A11:B11"/>
    <mergeCell ref="C11:G11"/>
    <mergeCell ref="A12:B12"/>
    <mergeCell ref="C12:G12"/>
    <mergeCell ref="A13:B13"/>
    <mergeCell ref="E13:G13"/>
    <mergeCell ref="A21:G21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B23:G23"/>
    <mergeCell ref="B24:G24"/>
    <mergeCell ref="B25:G25"/>
    <mergeCell ref="B26:G26"/>
    <mergeCell ref="A28:B28"/>
    <mergeCell ref="C28:E28"/>
    <mergeCell ref="C40:E40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A51:B51"/>
    <mergeCell ref="D51:E51"/>
    <mergeCell ref="C41:E41"/>
    <mergeCell ref="C42:E42"/>
    <mergeCell ref="C43:E43"/>
    <mergeCell ref="C44:E44"/>
    <mergeCell ref="A49:B49"/>
    <mergeCell ref="C49:D49"/>
  </mergeCells>
  <dataValidations count="4">
    <dataValidation type="list" errorStyle="warning" allowBlank="1" showErrorMessage="1" error="Geen wedstrijd-ras ?_x000a__x000a_enkel tentoonstelling ." prompt="Kies hier het ras van je dieren." sqref="C28:E28" xr:uid="{DD400A80-3269-4B11-B3F2-E3A9BD3FDFBD}">
      <formula1>$R$2:$R$17</formula1>
    </dataValidation>
    <dataValidation type="whole" showInputMessage="1" showErrorMessage="1" errorTitle="Postcode" error="correct invullen aub !" sqref="C13" xr:uid="{6E83CC76-AC77-44A0-BEFE-304F85A03FB5}">
      <formula1>1000</formula1>
      <formula2>9999</formula2>
    </dataValidation>
    <dataValidation type="list" allowBlank="1" showInputMessage="1" showErrorMessage="1" errorTitle="Geslacht" error="enkel M  of V is geldig !_x000a_" prompt="M : Bok / Ram_x000a__x000a_V: Geit / Ooi" sqref="G30:G44" xr:uid="{534801FA-61EE-4C1E-895C-E3B6ECED5A44}">
      <formula1>$O$1:$O$2</formula1>
    </dataValidation>
    <dataValidation type="date" allowBlank="1" showInputMessage="1" showErrorMessage="1" errorTitle="Geboortedatum" error="Dieren dienen minstens 3 maand te zijn!" sqref="F30:F44" xr:uid="{733E0384-48EF-40D4-855E-5BDA2E0F1BF4}">
      <formula1>$O$4</formula1>
      <formula2>$O$5</formula2>
    </dataValidation>
  </dataValidations>
  <pageMargins left="0.27" right="0.23" top="0.35" bottom="0.32" header="0.28000000000000003" footer="0.25"/>
  <pageSetup paperSize="9" scale="80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96AAA-2425-49B9-907A-7F177DD9F7A4}">
  <dimension ref="A1:AQ60"/>
  <sheetViews>
    <sheetView topLeftCell="A2" workbookViewId="0">
      <selection activeCell="C28" sqref="C28:E28"/>
    </sheetView>
  </sheetViews>
  <sheetFormatPr defaultColWidth="9.109375" defaultRowHeight="18.600000000000001" x14ac:dyDescent="0.45"/>
  <cols>
    <col min="1" max="1" width="5.6640625" style="1" customWidth="1"/>
    <col min="2" max="2" width="21.6640625" style="1" customWidth="1"/>
    <col min="3" max="3" width="16.109375" style="1" customWidth="1"/>
    <col min="4" max="4" width="15.109375" style="1" customWidth="1"/>
    <col min="5" max="5" width="16.6640625" style="1" customWidth="1"/>
    <col min="6" max="6" width="19.88671875" style="1" customWidth="1"/>
    <col min="7" max="7" width="16.5546875" style="1" customWidth="1"/>
    <col min="8" max="8" width="5.44140625" style="1" customWidth="1"/>
    <col min="9" max="9" width="6" style="1" customWidth="1"/>
    <col min="10" max="10" width="11.5546875" style="3" hidden="1" customWidth="1"/>
    <col min="11" max="11" width="9.109375" style="5" hidden="1" customWidth="1"/>
    <col min="12" max="12" width="26.6640625" style="5" hidden="1" customWidth="1"/>
    <col min="13" max="13" width="26.6640625" style="21" hidden="1" customWidth="1"/>
    <col min="14" max="14" width="9.109375" style="5" hidden="1" customWidth="1"/>
    <col min="15" max="15" width="19.5546875" style="5" hidden="1" customWidth="1"/>
    <col min="16" max="16" width="34.44140625" style="3" hidden="1" customWidth="1"/>
    <col min="17" max="17" width="11.5546875" style="3" hidden="1" customWidth="1"/>
    <col min="18" max="26" width="9.109375" style="1" hidden="1" customWidth="1"/>
    <col min="27" max="43" width="9.109375" style="1" customWidth="1"/>
    <col min="44" max="16384" width="9.109375" style="1"/>
  </cols>
  <sheetData>
    <row r="1" spans="1:19" ht="36" customHeight="1" x14ac:dyDescent="0.6">
      <c r="A1" s="8">
        <f>'Bijkomend ras (5)'!O4</f>
        <v>1</v>
      </c>
      <c r="B1" s="8">
        <f>'Bijkomend ras (5)'!O5</f>
        <v>46132</v>
      </c>
      <c r="C1" s="111" t="s">
        <v>8</v>
      </c>
      <c r="D1" s="112"/>
      <c r="E1" s="112"/>
      <c r="F1" s="112"/>
      <c r="J1" s="69">
        <f>'Inschrijving VHGS'!J1</f>
        <v>0</v>
      </c>
      <c r="K1" s="69">
        <f>'Inschrijving VHGS'!K1</f>
        <v>0</v>
      </c>
      <c r="L1" s="69" t="str">
        <f>'Inschrijving VHGS'!L1</f>
        <v xml:space="preserve"> ander schapenras …</v>
      </c>
      <c r="M1" s="69" t="str">
        <f>'Inschrijving VHGS'!M1</f>
        <v>ander geitenras …</v>
      </c>
      <c r="N1" s="69" t="str">
        <f>'Inschrijving VHGS'!N1</f>
        <v xml:space="preserve"> ander …</v>
      </c>
      <c r="O1" s="69" t="str">
        <f>'Inschrijving VHGS'!O1</f>
        <v>M</v>
      </c>
      <c r="P1" s="69">
        <f>'Inschrijving VHGS'!P1</f>
        <v>0</v>
      </c>
      <c r="Q1" s="69" t="str">
        <f>'Inschrijving VHGS'!Q1</f>
        <v>SELECT</v>
      </c>
      <c r="R1" s="69" t="str">
        <f>'Inschrijving VHGS'!R1</f>
        <v>RAS Wedstrijden</v>
      </c>
      <c r="S1" s="69" t="str">
        <f>'Inschrijving VHGS'!S1</f>
        <v>Afkorting</v>
      </c>
    </row>
    <row r="2" spans="1:19" s="23" customFormat="1" ht="99.9" customHeight="1" x14ac:dyDescent="0.4">
      <c r="C2" s="124" t="str">
        <f>'Inschrijving VHGS'!C2</f>
        <v>Schapen- en geitenhappening 
VHGS   2026
Bogaarden</v>
      </c>
      <c r="D2" s="125"/>
      <c r="E2" s="125"/>
      <c r="F2" s="125"/>
      <c r="J2" s="24"/>
      <c r="K2" s="25"/>
      <c r="L2" s="26" t="s">
        <v>27</v>
      </c>
      <c r="M2" s="27" t="s">
        <v>95</v>
      </c>
      <c r="N2" s="26" t="s">
        <v>38</v>
      </c>
      <c r="O2" s="26" t="s">
        <v>43</v>
      </c>
      <c r="P2" s="24"/>
      <c r="Q2" s="23" t="s">
        <v>204</v>
      </c>
      <c r="R2" s="62" t="s">
        <v>119</v>
      </c>
      <c r="S2" s="63" t="s">
        <v>120</v>
      </c>
    </row>
    <row r="3" spans="1:19" x14ac:dyDescent="0.45">
      <c r="J3" s="69">
        <f>'Inschrijving VHGS'!J3</f>
        <v>0</v>
      </c>
      <c r="K3" s="69">
        <f>'Inschrijving VHGS'!K3</f>
        <v>0</v>
      </c>
      <c r="L3" s="69" t="str">
        <f>'Inschrijving VHGS'!L3</f>
        <v xml:space="preserve"> Barbados Black Belly</v>
      </c>
      <c r="M3" s="69" t="str">
        <f>'Inschrijving VHGS'!M3</f>
        <v xml:space="preserve"> Anglo-Nubische geit            </v>
      </c>
      <c r="N3" s="69" t="str">
        <f>'Inschrijving VHGS'!N3</f>
        <v xml:space="preserve"> Zwart</v>
      </c>
      <c r="O3" s="69" t="str">
        <f>'Inschrijving VHGS'!O3</f>
        <v>geb datum:</v>
      </c>
      <c r="P3" s="69">
        <f>'Inschrijving VHGS'!P3</f>
        <v>0</v>
      </c>
      <c r="Q3" s="69" t="str">
        <f>'Inschrijving VHGS'!Q3</f>
        <v>G2</v>
      </c>
      <c r="R3" s="69" t="str">
        <f>'Inschrijving VHGS'!R4</f>
        <v>Boergeit</v>
      </c>
      <c r="S3" s="69" t="str">
        <f>'Inschrijving VHGS'!S4</f>
        <v>BG-G</v>
      </c>
    </row>
    <row r="4" spans="1:19" ht="25.2" x14ac:dyDescent="0.6">
      <c r="A4" s="9"/>
      <c r="C4" s="111" t="s">
        <v>54</v>
      </c>
      <c r="D4" s="112"/>
      <c r="E4" s="113">
        <f>'Inschrijving VHGS'!E4</f>
        <v>46224</v>
      </c>
      <c r="F4" s="114"/>
      <c r="J4" s="69">
        <f>'Inschrijving VHGS'!J4</f>
        <v>0</v>
      </c>
      <c r="K4" s="69">
        <f>'Inschrijving VHGS'!K4</f>
        <v>0</v>
      </c>
      <c r="L4" s="69" t="str">
        <f>'Inschrijving VHGS'!L4</f>
        <v xml:space="preserve"> Bluefaced Leicester</v>
      </c>
      <c r="M4" s="69" t="str">
        <f>'Inschrijving VHGS'!M4</f>
        <v xml:space="preserve"> Angora geit                      </v>
      </c>
      <c r="N4" s="69" t="str">
        <f>'Inschrijving VHGS'!N4</f>
        <v xml:space="preserve"> Bruin</v>
      </c>
      <c r="O4" s="69">
        <f>'Inschrijving VHGS'!O4</f>
        <v>1</v>
      </c>
      <c r="P4" s="69">
        <f>'Inschrijving VHGS'!P4</f>
        <v>0</v>
      </c>
      <c r="Q4" s="69" t="str">
        <f>'Inschrijving VHGS'!Q4</f>
        <v>G3</v>
      </c>
      <c r="R4" s="69" t="str">
        <f>'Inschrijving VHGS'!R5</f>
        <v>Bonte Melkgeit</v>
      </c>
      <c r="S4" s="69" t="str">
        <f>'Inschrijving VHGS'!S5</f>
        <v>BM-G</v>
      </c>
    </row>
    <row r="5" spans="1:19" ht="19.2" thickBot="1" x14ac:dyDescent="0.5">
      <c r="J5" s="69">
        <f>'Inschrijving VHGS'!J5</f>
        <v>0</v>
      </c>
      <c r="K5" s="69">
        <f>'Inschrijving VHGS'!K5</f>
        <v>0</v>
      </c>
      <c r="L5" s="69" t="str">
        <f>'Inschrijving VHGS'!L5</f>
        <v xml:space="preserve"> Castlemilk Moorit</v>
      </c>
      <c r="M5" s="69" t="str">
        <f>'Inschrijving VHGS'!M5</f>
        <v xml:space="preserve"> Appenzellergeit    </v>
      </c>
      <c r="N5" s="69" t="str">
        <f>'Inschrijving VHGS'!N5</f>
        <v xml:space="preserve"> Schimmel</v>
      </c>
      <c r="O5" s="69">
        <f>'Inschrijving VHGS'!O5</f>
        <v>46132</v>
      </c>
      <c r="P5" s="69">
        <f>'Inschrijving VHGS'!P5</f>
        <v>0</v>
      </c>
      <c r="Q5" s="69" t="str">
        <f>'Inschrijving VHGS'!Q5</f>
        <v>G4</v>
      </c>
      <c r="R5" s="69" t="str">
        <f>'Inschrijving VHGS'!R6</f>
        <v>Dwerggeit</v>
      </c>
      <c r="S5" s="69" t="str">
        <f>'Inschrijving VHGS'!S6</f>
        <v>DG-G</v>
      </c>
    </row>
    <row r="6" spans="1:19" ht="19.2" hidden="1" thickBot="1" x14ac:dyDescent="0.5">
      <c r="A6" s="87" t="s">
        <v>113</v>
      </c>
      <c r="B6" s="87"/>
      <c r="C6" s="87"/>
      <c r="D6" s="87"/>
      <c r="E6" s="87"/>
      <c r="F6" s="87"/>
      <c r="G6" s="87"/>
      <c r="J6" s="69">
        <f>'Inschrijving VHGS'!J6</f>
        <v>0</v>
      </c>
      <c r="K6" s="69">
        <f>'Inschrijving VHGS'!K6</f>
        <v>0</v>
      </c>
      <c r="L6" s="69" t="str">
        <f>'Inschrijving VHGS'!L6</f>
        <v xml:space="preserve"> Clun forest</v>
      </c>
      <c r="M6" s="69" t="str">
        <f>'Inschrijving VHGS'!M6</f>
        <v xml:space="preserve"> Bagot</v>
      </c>
      <c r="N6" s="69">
        <f>'Inschrijving VHGS'!N6</f>
        <v>0</v>
      </c>
      <c r="O6" s="69" t="str">
        <f>'Inschrijving VHGS'!O6</f>
        <v>attest datum:</v>
      </c>
      <c r="P6" s="69">
        <f>'Inschrijving VHGS'!P6</f>
        <v>0</v>
      </c>
      <c r="Q6" s="69" t="str">
        <f>'Inschrijving VHGS'!Q6</f>
        <v>G5</v>
      </c>
      <c r="R6" s="69" t="str">
        <f>'Inschrijving VHGS'!R7</f>
        <v>Hertkleurige Geit</v>
      </c>
      <c r="S6" s="69" t="str">
        <f>'Inschrijving VHGS'!S7</f>
        <v>HK-G</v>
      </c>
    </row>
    <row r="7" spans="1:19" ht="19.2" hidden="1" thickBot="1" x14ac:dyDescent="0.5">
      <c r="A7" s="87" t="s">
        <v>98</v>
      </c>
      <c r="B7" s="87"/>
      <c r="C7" s="87"/>
      <c r="D7" s="87"/>
      <c r="E7" s="87"/>
      <c r="F7" s="87"/>
      <c r="G7" s="87"/>
      <c r="J7" s="69">
        <f>'Inschrijving VHGS'!J7</f>
        <v>0</v>
      </c>
      <c r="K7" s="69">
        <f>'Inschrijving VHGS'!K7</f>
        <v>0</v>
      </c>
      <c r="L7" s="69" t="str">
        <f>'Inschrijving VHGS'!L7</f>
        <v xml:space="preserve"> Devon and Cornwall longwool</v>
      </c>
      <c r="M7" s="69" t="str">
        <f>'Inschrijving VHGS'!M7</f>
        <v xml:space="preserve"> Boer geit                           </v>
      </c>
      <c r="N7" s="69">
        <f>'Inschrijving VHGS'!N7</f>
        <v>0</v>
      </c>
      <c r="O7" s="69">
        <f>'Inschrijving VHGS'!O7</f>
        <v>46225</v>
      </c>
      <c r="P7" s="69">
        <f>'Inschrijving VHGS'!P7</f>
        <v>0</v>
      </c>
      <c r="Q7" s="69" t="str">
        <f>'Inschrijving VHGS'!Q7</f>
        <v>G6</v>
      </c>
      <c r="R7" s="69" t="str">
        <f>'Inschrijving VHGS'!R8</f>
        <v>Toggenburger Geit</v>
      </c>
      <c r="S7" s="69" t="str">
        <f>'Inschrijving VHGS'!S8</f>
        <v>TB-G</v>
      </c>
    </row>
    <row r="8" spans="1:19" ht="19.2" hidden="1" thickBot="1" x14ac:dyDescent="0.5">
      <c r="J8" s="69">
        <f>'Inschrijving VHGS'!J8</f>
        <v>0</v>
      </c>
      <c r="K8" s="69">
        <f>'Inschrijving VHGS'!K8</f>
        <v>0</v>
      </c>
      <c r="L8" s="69" t="str">
        <f>'Inschrijving VHGS'!L8</f>
        <v xml:space="preserve"> Dorset Horn</v>
      </c>
      <c r="M8" s="69" t="str">
        <f>'Inschrijving VHGS'!M8</f>
        <v xml:space="preserve"> Bonte Duitse Edelgeit</v>
      </c>
      <c r="N8" s="69">
        <f>'Inschrijving VHGS'!N8</f>
        <v>0</v>
      </c>
      <c r="O8" s="69">
        <f>'Inschrijving VHGS'!O8</f>
        <v>47320</v>
      </c>
      <c r="P8" s="69">
        <f>'Inschrijving VHGS'!P8</f>
        <v>0</v>
      </c>
      <c r="Q8" s="69" t="str">
        <f>'Inschrijving VHGS'!Q8</f>
        <v>G7</v>
      </c>
      <c r="R8" s="69" t="str">
        <f>'Inschrijving VHGS'!R9</f>
        <v>Witte Melkgeit</v>
      </c>
      <c r="S8" s="69" t="str">
        <f>'Inschrijving VHGS'!S9</f>
        <v>WM-G</v>
      </c>
    </row>
    <row r="9" spans="1:19" ht="19.2" hidden="1" thickBot="1" x14ac:dyDescent="0.5">
      <c r="A9" s="115" t="s">
        <v>102</v>
      </c>
      <c r="B9" s="116"/>
      <c r="C9" s="56">
        <f>'Inschrijving VHGS'!C9</f>
        <v>0</v>
      </c>
      <c r="D9" s="121" t="s">
        <v>100</v>
      </c>
      <c r="E9" s="116"/>
      <c r="F9" s="122"/>
      <c r="G9" s="123"/>
      <c r="I9" s="43"/>
      <c r="J9" s="69">
        <f>'Inschrijving VHGS'!J9</f>
        <v>0</v>
      </c>
      <c r="K9" s="69">
        <f>'Inschrijving VHGS'!K9</f>
        <v>0</v>
      </c>
      <c r="L9" s="69" t="str">
        <f>'Inschrijving VHGS'!L9</f>
        <v xml:space="preserve"> Drents heideschaap</v>
      </c>
      <c r="M9" s="69" t="str">
        <f>'Inschrijving VHGS'!M9</f>
        <v xml:space="preserve"> Bonte geit                        </v>
      </c>
      <c r="N9" s="69">
        <f>'Inschrijving VHGS'!N9</f>
        <v>0</v>
      </c>
      <c r="O9" s="69" t="str">
        <f>'Inschrijving VHGS'!O9</f>
        <v>insch datum:</v>
      </c>
      <c r="P9" s="69">
        <f>'Inschrijving VHGS'!P9</f>
        <v>0</v>
      </c>
      <c r="Q9" s="69" t="str">
        <f>'Inschrijving VHGS'!Q9</f>
        <v>S1</v>
      </c>
      <c r="R9" s="69" t="str">
        <f>'Inschrijving VHGS'!R10</f>
        <v>Belgisch Melkschaap</v>
      </c>
      <c r="S9" s="69" t="str">
        <f>'Inschrijving VHGS'!S10</f>
        <v>BM-S</v>
      </c>
    </row>
    <row r="10" spans="1:19" ht="19.2" hidden="1" thickBot="1" x14ac:dyDescent="0.5">
      <c r="A10" s="96" t="s">
        <v>112</v>
      </c>
      <c r="B10" s="97"/>
      <c r="C10" s="59"/>
      <c r="D10" s="98" t="s">
        <v>111</v>
      </c>
      <c r="E10" s="97"/>
      <c r="F10" s="99"/>
      <c r="G10" s="100"/>
      <c r="I10" s="43"/>
      <c r="J10" s="69">
        <f>'Inschrijving VHGS'!J10</f>
        <v>0</v>
      </c>
      <c r="K10" s="69">
        <f>'Inschrijving VHGS'!K10</f>
        <v>0</v>
      </c>
      <c r="L10" s="69" t="str">
        <f>'Inschrijving VHGS'!L10</f>
        <v xml:space="preserve"> Hebridian</v>
      </c>
      <c r="M10" s="69" t="str">
        <f>'Inschrijving VHGS'!M10</f>
        <v xml:space="preserve"> Britise Alpine                     </v>
      </c>
      <c r="N10" s="69">
        <f>'Inschrijving VHGS'!N10</f>
        <v>0</v>
      </c>
      <c r="O10" s="69">
        <f>'Inschrijving VHGS'!O10</f>
        <v>39142</v>
      </c>
      <c r="P10" s="69">
        <f>'Inschrijving VHGS'!P10</f>
        <v>0</v>
      </c>
      <c r="Q10" s="69" t="str">
        <f>'Inschrijving VHGS'!Q10</f>
        <v>S2</v>
      </c>
      <c r="R10" s="69" t="str">
        <f>'Inschrijving VHGS'!R11</f>
        <v>Bleu du Maine (T)</v>
      </c>
      <c r="S10" s="69" t="str">
        <f>'Inschrijving VHGS'!S11</f>
        <v>BD-S</v>
      </c>
    </row>
    <row r="11" spans="1:19" ht="19.2" hidden="1" thickBot="1" x14ac:dyDescent="0.5">
      <c r="A11" s="96" t="s">
        <v>0</v>
      </c>
      <c r="B11" s="97"/>
      <c r="C11" s="88"/>
      <c r="D11" s="89"/>
      <c r="E11" s="89"/>
      <c r="F11" s="89"/>
      <c r="G11" s="90"/>
      <c r="I11" s="43"/>
      <c r="J11" s="69">
        <f>'Inschrijving VHGS'!J11</f>
        <v>0</v>
      </c>
      <c r="K11" s="69">
        <f>'Inschrijving VHGS'!K11</f>
        <v>0</v>
      </c>
      <c r="L11" s="69" t="str">
        <f>'Inschrijving VHGS'!L11</f>
        <v xml:space="preserve"> Herdwick</v>
      </c>
      <c r="M11" s="69" t="str">
        <f>'Inschrijving VHGS'!M11</f>
        <v xml:space="preserve"> </v>
      </c>
      <c r="N11" s="69">
        <f>'Inschrijving VHGS'!N11</f>
        <v>0</v>
      </c>
      <c r="O11" s="69">
        <f>'Inschrijving VHGS'!O11</f>
        <v>46214</v>
      </c>
      <c r="P11" s="69">
        <f>'Inschrijving VHGS'!P11</f>
        <v>0</v>
      </c>
      <c r="Q11" s="69" t="str">
        <f>'Inschrijving VHGS'!Q11</f>
        <v>S3</v>
      </c>
      <c r="R11" s="69" t="str">
        <f>'Inschrijving VHGS'!R12</f>
        <v>Drents Heideschaap (T)</v>
      </c>
      <c r="S11" s="69" t="str">
        <f>'Inschrijving VHGS'!S12</f>
        <v>DH-S</v>
      </c>
    </row>
    <row r="12" spans="1:19" ht="19.2" hidden="1" thickBot="1" x14ac:dyDescent="0.5">
      <c r="A12" s="96" t="s">
        <v>1</v>
      </c>
      <c r="B12" s="97"/>
      <c r="C12" s="88"/>
      <c r="D12" s="89"/>
      <c r="E12" s="89"/>
      <c r="F12" s="89"/>
      <c r="G12" s="90"/>
      <c r="I12" s="43"/>
      <c r="J12" s="69">
        <f>'Inschrijving VHGS'!J12</f>
        <v>0</v>
      </c>
      <c r="K12" s="69">
        <f>'Inschrijving VHGS'!K12</f>
        <v>0</v>
      </c>
      <c r="L12" s="69" t="str">
        <f>'Inschrijving VHGS'!L12</f>
        <v xml:space="preserve"> Hongaarse Racka</v>
      </c>
      <c r="M12" s="69" t="str">
        <f>'Inschrijving VHGS'!M12</f>
        <v xml:space="preserve"> Bündner Stralengeit</v>
      </c>
      <c r="N12" s="69">
        <f>'Inschrijving VHGS'!N12</f>
        <v>0</v>
      </c>
      <c r="O12" s="69">
        <f>'Inschrijving VHGS'!O12</f>
        <v>0</v>
      </c>
      <c r="P12" s="69">
        <f>'Inschrijving VHGS'!P12</f>
        <v>0</v>
      </c>
      <c r="Q12" s="69" t="str">
        <f>'Inschrijving VHGS'!Q12</f>
        <v>S4</v>
      </c>
      <c r="R12" s="69" t="str">
        <f>'Inschrijving VHGS'!R13</f>
        <v>Hampshire Down (T)</v>
      </c>
      <c r="S12" s="69" t="str">
        <f>'Inschrijving VHGS'!S13</f>
        <v>HD-S</v>
      </c>
    </row>
    <row r="13" spans="1:19" ht="19.2" hidden="1" thickBot="1" x14ac:dyDescent="0.5">
      <c r="A13" s="96" t="s">
        <v>46</v>
      </c>
      <c r="B13" s="97"/>
      <c r="C13" s="55"/>
      <c r="D13" s="36" t="s">
        <v>47</v>
      </c>
      <c r="E13" s="88"/>
      <c r="F13" s="91"/>
      <c r="G13" s="92"/>
      <c r="I13" s="43"/>
      <c r="J13" s="69">
        <f>'Inschrijving VHGS'!J13</f>
        <v>0</v>
      </c>
      <c r="K13" s="69">
        <f>'Inschrijving VHGS'!K13</f>
        <v>0</v>
      </c>
      <c r="L13" s="69" t="str">
        <f>'Inschrijving VHGS'!L13</f>
        <v xml:space="preserve"> Jacob schaap </v>
      </c>
      <c r="M13" s="69" t="str">
        <f>'Inschrijving VHGS'!M13</f>
        <v xml:space="preserve"> Damara geit                       </v>
      </c>
      <c r="N13" s="69">
        <f>'Inschrijving VHGS'!N13</f>
        <v>0</v>
      </c>
      <c r="O13" s="69" t="str">
        <f>'Inschrijving VHGS'!O13</f>
        <v xml:space="preserve">wedstrijddatum : </v>
      </c>
      <c r="P13" s="69">
        <f>'Inschrijving VHGS'!P13</f>
        <v>0</v>
      </c>
      <c r="Q13" s="69" t="str">
        <f>'Inschrijving VHGS'!Q13</f>
        <v>S5</v>
      </c>
      <c r="R13" s="69" t="str">
        <f>'Inschrijving VHGS'!R14</f>
        <v>Kerry Hill (T)</v>
      </c>
      <c r="S13" s="69" t="str">
        <f>'Inschrijving VHGS'!S14</f>
        <v>KH-S</v>
      </c>
    </row>
    <row r="14" spans="1:19" ht="19.2" hidden="1" thickBot="1" x14ac:dyDescent="0.5">
      <c r="A14" s="96" t="s">
        <v>2</v>
      </c>
      <c r="B14" s="97"/>
      <c r="C14" s="126"/>
      <c r="D14" s="127"/>
      <c r="E14" s="127"/>
      <c r="F14" s="128"/>
      <c r="G14" s="129"/>
      <c r="I14"/>
      <c r="J14" s="69">
        <f>'Inschrijving VHGS'!J14</f>
        <v>0</v>
      </c>
      <c r="K14" s="69">
        <f>'Inschrijving VHGS'!K14</f>
        <v>0</v>
      </c>
      <c r="L14" s="69" t="str">
        <f>'Inschrijving VHGS'!L14</f>
        <v xml:space="preserve"> Kärtner brilschaap</v>
      </c>
      <c r="M14" s="69" t="str">
        <f>'Inschrijving VHGS'!M14</f>
        <v xml:space="preserve"> Dwerggeit                       </v>
      </c>
      <c r="N14" s="69">
        <f>'Inschrijving VHGS'!N14</f>
        <v>0</v>
      </c>
      <c r="O14" s="69">
        <f>'Inschrijving VHGS'!O14</f>
        <v>46224</v>
      </c>
      <c r="P14" s="69">
        <f>'Inschrijving VHGS'!P14</f>
        <v>0</v>
      </c>
      <c r="Q14" s="69" t="str">
        <f>'Inschrijving VHGS'!Q14</f>
        <v>S6</v>
      </c>
      <c r="R14" s="69" t="str">
        <f>'Inschrijving VHGS'!R15</f>
        <v>Ouessant (T)</v>
      </c>
      <c r="S14" s="69" t="str">
        <f>'Inschrijving VHGS'!S15</f>
        <v>OU-S</v>
      </c>
    </row>
    <row r="15" spans="1:19" ht="19.2" hidden="1" thickBot="1" x14ac:dyDescent="0.5">
      <c r="A15" s="96" t="s">
        <v>97</v>
      </c>
      <c r="B15" s="97"/>
      <c r="C15" s="133"/>
      <c r="D15" s="134"/>
      <c r="E15" s="134"/>
      <c r="F15" s="128"/>
      <c r="G15" s="129"/>
      <c r="I15"/>
      <c r="J15" s="69">
        <f>'Inschrijving VHGS'!J15</f>
        <v>0</v>
      </c>
      <c r="K15" s="69">
        <f>'Inschrijving VHGS'!K15</f>
        <v>0</v>
      </c>
      <c r="L15" s="69" t="str">
        <f>'Inschrijving VHGS'!L15</f>
        <v xml:space="preserve"> Leicester longwool</v>
      </c>
      <c r="M15" s="69" t="str">
        <f>'Inschrijving VHGS'!M15</f>
        <v xml:space="preserve"> Galla-geit (of Somali-geit)</v>
      </c>
      <c r="N15" s="69">
        <f>'Inschrijving VHGS'!N15</f>
        <v>0</v>
      </c>
      <c r="O15" s="69" t="str">
        <f>'Inschrijving VHGS'!O15</f>
        <v>( zie E4 )</v>
      </c>
      <c r="P15" s="69">
        <f>'Inschrijving VHGS'!P15</f>
        <v>0</v>
      </c>
      <c r="Q15" s="69" t="str">
        <f>'Inschrijving VHGS'!Q15</f>
        <v>S7</v>
      </c>
      <c r="R15" s="69" t="str">
        <f>'Inschrijving VHGS'!R16</f>
        <v>Scottish Blackface (T)</v>
      </c>
      <c r="S15" s="69" t="str">
        <f>'Inschrijving VHGS'!S16</f>
        <v>SB-S</v>
      </c>
    </row>
    <row r="16" spans="1:19" ht="19.2" hidden="1" thickBot="1" x14ac:dyDescent="0.5">
      <c r="A16" s="96" t="s">
        <v>3</v>
      </c>
      <c r="B16" s="97"/>
      <c r="C16" s="165"/>
      <c r="D16" s="134"/>
      <c r="E16" s="134"/>
      <c r="F16" s="128"/>
      <c r="G16" s="129"/>
      <c r="I16"/>
      <c r="J16" s="69">
        <f>'Inschrijving VHGS'!J16</f>
        <v>0</v>
      </c>
      <c r="K16" s="69">
        <f>'Inschrijving VHGS'!K16</f>
        <v>0</v>
      </c>
      <c r="L16" s="69" t="str">
        <f>'Inschrijving VHGS'!L16</f>
        <v xml:space="preserve"> Lleyn</v>
      </c>
      <c r="M16" s="69" t="str">
        <f>'Inschrijving VHGS'!M16</f>
        <v xml:space="preserve"> Girgentana</v>
      </c>
      <c r="N16" s="69">
        <f>'Inschrijving VHGS'!N16</f>
        <v>0</v>
      </c>
      <c r="O16" s="69" t="str">
        <f>'Inschrijving VHGS'!O16</f>
        <v>groene velden zelf in te vullen !</v>
      </c>
      <c r="P16" s="69">
        <f>'Inschrijving VHGS'!P16</f>
        <v>0</v>
      </c>
      <c r="Q16" s="69" t="str">
        <f>'Inschrijving VHGS'!Q16</f>
        <v>S8</v>
      </c>
      <c r="R16" s="69" t="str">
        <f>'Inschrijving VHGS'!R17</f>
        <v>Soay (T)</v>
      </c>
      <c r="S16" s="69" t="str">
        <f>'Inschrijving VHGS'!S17</f>
        <v>SO-S</v>
      </c>
    </row>
    <row r="17" spans="1:19" ht="19.2" hidden="1" thickBot="1" x14ac:dyDescent="0.5">
      <c r="A17" s="96" t="s">
        <v>99</v>
      </c>
      <c r="B17" s="97"/>
      <c r="C17" s="126"/>
      <c r="D17" s="127"/>
      <c r="E17" s="127"/>
      <c r="F17" s="128"/>
      <c r="G17" s="129"/>
      <c r="I17"/>
      <c r="J17" s="69">
        <f>'Inschrijving VHGS'!J17</f>
        <v>0</v>
      </c>
      <c r="K17" s="69">
        <f>'Inschrijving VHGS'!K17</f>
        <v>0</v>
      </c>
      <c r="L17" s="69" t="str">
        <f>'Inschrijving VHGS'!L17</f>
        <v xml:space="preserve"> Manx Loghtan</v>
      </c>
      <c r="M17" s="69" t="str">
        <f>'Inschrijving VHGS'!M17</f>
        <v xml:space="preserve"> Golden Guernsey              </v>
      </c>
      <c r="N17" s="69">
        <f>'Inschrijving VHGS'!N17</f>
        <v>0</v>
      </c>
      <c r="O17" s="69">
        <f>'Inschrijving VHGS'!O17</f>
        <v>0</v>
      </c>
      <c r="P17" s="69">
        <f>'Inschrijving VHGS'!P17</f>
        <v>0</v>
      </c>
      <c r="Q17" s="69" t="str">
        <f>'Inschrijving VHGS'!Q17</f>
        <v>S9</v>
      </c>
      <c r="R17" s="69" t="str">
        <f>'Inschrijving VHGS'!R19</f>
        <v>Zwartbles (T)</v>
      </c>
      <c r="S17" s="69" t="str">
        <f>'Inschrijving VHGS'!S19</f>
        <v>ZB-S</v>
      </c>
    </row>
    <row r="18" spans="1:19" ht="19.2" hidden="1" thickBot="1" x14ac:dyDescent="0.5">
      <c r="A18" s="96" t="str">
        <f>IF(E4=O19," Certificaat geldig tot :","")</f>
        <v/>
      </c>
      <c r="B18" s="97"/>
      <c r="C18" s="117"/>
      <c r="D18" s="118"/>
      <c r="E18" s="118"/>
      <c r="F18" s="119"/>
      <c r="G18" s="120"/>
      <c r="I18"/>
      <c r="J18" s="69">
        <f>'Inschrijving VHGS'!J18</f>
        <v>0</v>
      </c>
      <c r="K18" s="69">
        <f>'Inschrijving VHGS'!K18</f>
        <v>0</v>
      </c>
      <c r="L18" s="69" t="str">
        <f>'Inschrijving VHGS'!L18</f>
        <v xml:space="preserve"> Merino</v>
      </c>
      <c r="M18" s="69" t="str">
        <f>'Inschrijving VHGS'!M18</f>
        <v xml:space="preserve"> Hertkleurige geit                </v>
      </c>
      <c r="N18" s="69">
        <f>'Inschrijving VHGS'!N18</f>
        <v>0</v>
      </c>
      <c r="O18" s="69">
        <f>'Inschrijving VHGS'!O18</f>
        <v>2</v>
      </c>
      <c r="P18" s="69">
        <f>'Inschrijving VHGS'!P18</f>
        <v>0</v>
      </c>
      <c r="Q18" s="69" t="str">
        <f>'Inschrijving VHGS'!Q18</f>
        <v>S99</v>
      </c>
      <c r="R18" s="69" t="str">
        <f>'Inschrijving VHGS'!R20</f>
        <v>Blanco regel !!</v>
      </c>
      <c r="S18" s="69" t="str">
        <f>'Inschrijving VHGS'!S20</f>
        <v xml:space="preserve"> </v>
      </c>
    </row>
    <row r="19" spans="1:19" ht="19.2" hidden="1" thickBot="1" x14ac:dyDescent="0.5">
      <c r="A19" s="101" t="s">
        <v>9</v>
      </c>
      <c r="B19" s="102"/>
      <c r="C19" s="57">
        <f>15-D51</f>
        <v>0</v>
      </c>
      <c r="D19" s="58"/>
      <c r="E19" s="10"/>
      <c r="F19" s="10"/>
      <c r="G19" s="11"/>
      <c r="J19" s="69">
        <f>'Inschrijving VHGS'!J19</f>
        <v>0</v>
      </c>
      <c r="K19" s="69">
        <f>'Inschrijving VHGS'!K19</f>
        <v>0</v>
      </c>
      <c r="L19" s="69" t="str">
        <f>'Inschrijving VHGS'!L19</f>
        <v xml:space="preserve"> Belgisch melkschaap</v>
      </c>
      <c r="M19" s="69" t="str">
        <f>'Inschrijving VHGS'!M19</f>
        <v xml:space="preserve"> Kashmir-geit</v>
      </c>
      <c r="N19" s="69">
        <f>'Inschrijving VHGS'!N19</f>
        <v>0</v>
      </c>
      <c r="O19" s="69" t="str">
        <f>'Inschrijving VHGS'!O19</f>
        <v>x</v>
      </c>
      <c r="P19" s="69">
        <f>'Inschrijving VHGS'!P19</f>
        <v>0</v>
      </c>
      <c r="Q19" s="69">
        <f>'Inschrijving VHGS'!Q19</f>
        <v>0</v>
      </c>
      <c r="R19" s="69" t="str">
        <f>'Inschrijving VHGS'!R21</f>
        <v>Ardense Voskop</v>
      </c>
      <c r="S19" s="69" t="str">
        <f>'Inschrijving VHGS'!S21</f>
        <v>AV-S</v>
      </c>
    </row>
    <row r="20" spans="1:19" ht="18" hidden="1" customHeight="1" x14ac:dyDescent="0.45">
      <c r="J20" s="69">
        <f>'Inschrijving VHGS'!J20</f>
        <v>0</v>
      </c>
      <c r="K20" s="69">
        <f>'Inschrijving VHGS'!K20</f>
        <v>0</v>
      </c>
      <c r="L20" s="69" t="str">
        <f>'Inschrijving VHGS'!L20</f>
        <v xml:space="preserve"> Ouessant </v>
      </c>
      <c r="M20" s="69" t="str">
        <f>'Inschrijving VHGS'!M20</f>
        <v xml:space="preserve"> Kempense witte geit          </v>
      </c>
      <c r="N20" s="69">
        <f>'Inschrijving VHGS'!N20</f>
        <v>0</v>
      </c>
      <c r="O20" s="69" t="str">
        <f>'Inschrijving VHGS'!O20</f>
        <v>x</v>
      </c>
      <c r="P20" s="69">
        <f>'Inschrijving VHGS'!P20</f>
        <v>0</v>
      </c>
      <c r="Q20" s="69">
        <f>'Inschrijving VHGS'!Q20</f>
        <v>0</v>
      </c>
      <c r="R20" s="69" t="str">
        <f>'Inschrijving VHGS'!R22</f>
        <v>Badger Face</v>
      </c>
      <c r="S20" s="69" t="str">
        <f>'Inschrijving VHGS'!S22</f>
        <v>BF-S</v>
      </c>
    </row>
    <row r="21" spans="1:19" ht="19.2" hidden="1" thickBot="1" x14ac:dyDescent="0.5">
      <c r="A21" s="87" t="s">
        <v>116</v>
      </c>
      <c r="B21" s="87"/>
      <c r="C21" s="87"/>
      <c r="D21" s="87"/>
      <c r="E21" s="87"/>
      <c r="F21" s="87"/>
      <c r="G21" s="87"/>
      <c r="J21" s="69">
        <f>'Inschrijving VHGS'!J21</f>
        <v>0</v>
      </c>
      <c r="K21" s="69">
        <f>'Inschrijving VHGS'!K21</f>
        <v>0</v>
      </c>
      <c r="L21" s="69" t="str">
        <f>'Inschrijving VHGS'!L21</f>
        <v xml:space="preserve"> Portland</v>
      </c>
      <c r="M21" s="69" t="str">
        <f>'Inschrijving VHGS'!M21</f>
        <v xml:space="preserve"> Kiko</v>
      </c>
      <c r="N21" s="69">
        <f>'Inschrijving VHGS'!N21</f>
        <v>0</v>
      </c>
      <c r="O21" s="69">
        <f>'Inschrijving VHGS'!O21</f>
        <v>0</v>
      </c>
      <c r="P21" s="69">
        <f>'Inschrijving VHGS'!P21</f>
        <v>0</v>
      </c>
      <c r="Q21" s="69">
        <f>'Inschrijving VHGS'!Q21</f>
        <v>0</v>
      </c>
      <c r="R21" s="69" t="str">
        <f>'Inschrijving VHGS'!R23</f>
        <v>Barbados Black Belly</v>
      </c>
      <c r="S21" s="69" t="str">
        <f>'Inschrijving VHGS'!S23</f>
        <v>BB-S</v>
      </c>
    </row>
    <row r="22" spans="1:19" ht="6" hidden="1" customHeight="1" thickBot="1" x14ac:dyDescent="0.5">
      <c r="J22" s="69">
        <f>'Inschrijving VHGS'!J22</f>
        <v>0</v>
      </c>
      <c r="K22" s="69">
        <f>'Inschrijving VHGS'!K22</f>
        <v>0</v>
      </c>
      <c r="L22" s="69" t="str">
        <f>'Inschrijving VHGS'!L22</f>
        <v xml:space="preserve"> Ryeland</v>
      </c>
      <c r="M22" s="69" t="str">
        <f>'Inschrijving VHGS'!M22</f>
        <v xml:space="preserve"> La Mancha</v>
      </c>
      <c r="N22" s="69">
        <f>'Inschrijving VHGS'!N22</f>
        <v>0</v>
      </c>
      <c r="O22" s="69">
        <f>'Inschrijving VHGS'!O22</f>
        <v>0</v>
      </c>
      <c r="P22" s="69">
        <f>'Inschrijving VHGS'!P22</f>
        <v>0</v>
      </c>
      <c r="Q22" s="69">
        <f>'Inschrijving VHGS'!Q22</f>
        <v>0</v>
      </c>
      <c r="R22" s="69" t="str">
        <f>'Inschrijving VHGS'!R24</f>
        <v>Bonte schaap</v>
      </c>
      <c r="S22" s="69" t="str">
        <f>'Inschrijving VHGS'!S24</f>
        <v>BS-S</v>
      </c>
    </row>
    <row r="23" spans="1:19" ht="19.2" hidden="1" thickBot="1" x14ac:dyDescent="0.5">
      <c r="A23" s="28"/>
      <c r="B23" s="142" t="str">
        <f>IF(E4=O19,"Copie van mijn CAE- of zwoegervrij attest in bijlage","")</f>
        <v/>
      </c>
      <c r="C23" s="143"/>
      <c r="D23" s="143"/>
      <c r="E23" s="143"/>
      <c r="F23" s="143"/>
      <c r="G23" s="144"/>
      <c r="I23" s="44"/>
      <c r="J23" s="69">
        <f>'Inschrijving VHGS'!J23</f>
        <v>0</v>
      </c>
      <c r="K23" s="69">
        <f>'Inschrijving VHGS'!K23</f>
        <v>0</v>
      </c>
      <c r="L23" s="69" t="str">
        <f>'Inschrijving VHGS'!L23</f>
        <v xml:space="preserve"> Scottish blackface </v>
      </c>
      <c r="M23" s="69" t="str">
        <f>'Inschrijving VHGS'!M23</f>
        <v xml:space="preserve"> Moxoto</v>
      </c>
      <c r="N23" s="69">
        <f>'Inschrijving VHGS'!N23</f>
        <v>0</v>
      </c>
      <c r="O23" s="69">
        <f>'Inschrijving VHGS'!O23</f>
        <v>0</v>
      </c>
      <c r="P23" s="69">
        <f>'Inschrijving VHGS'!P23</f>
        <v>0</v>
      </c>
      <c r="Q23" s="69">
        <f>'Inschrijving VHGS'!Q23</f>
        <v>0</v>
      </c>
      <c r="R23" s="69" t="str">
        <f>'Inschrijving VHGS'!R25</f>
        <v>Castlemilk Moorit</v>
      </c>
      <c r="S23" s="69" t="str">
        <f>'Inschrijving VHGS'!S25</f>
        <v>CM-S</v>
      </c>
    </row>
    <row r="24" spans="1:19" ht="19.5" hidden="1" customHeight="1" x14ac:dyDescent="0.45">
      <c r="A24" s="29"/>
      <c r="B24" s="93" t="s">
        <v>101</v>
      </c>
      <c r="C24" s="94"/>
      <c r="D24" s="94"/>
      <c r="E24" s="94"/>
      <c r="F24" s="94"/>
      <c r="G24" s="95"/>
      <c r="I24"/>
      <c r="J24" s="69">
        <f>'Inschrijving VHGS'!J24</f>
        <v>0</v>
      </c>
      <c r="K24" s="69">
        <f>'Inschrijving VHGS'!K24</f>
        <v>0</v>
      </c>
      <c r="L24" s="69" t="str">
        <f>'Inschrijving VHGS'!L24</f>
        <v xml:space="preserve"> Soay</v>
      </c>
      <c r="M24" s="69" t="str">
        <f>'Inschrijving VHGS'!M24</f>
        <v xml:space="preserve"> Murciano Granadina          </v>
      </c>
      <c r="N24" s="69">
        <f>'Inschrijving VHGS'!N24</f>
        <v>0</v>
      </c>
      <c r="O24" s="69">
        <f>'Inschrijving VHGS'!O24</f>
        <v>0</v>
      </c>
      <c r="P24" s="69">
        <f>'Inschrijving VHGS'!P24</f>
        <v>0</v>
      </c>
      <c r="Q24" s="69">
        <f>'Inschrijving VHGS'!Q24</f>
        <v>0</v>
      </c>
      <c r="R24" s="69" t="str">
        <f>'Inschrijving VHGS'!R26</f>
        <v>Kempens Heideschaap</v>
      </c>
      <c r="S24" s="69" t="str">
        <f>'Inschrijving VHGS'!S26</f>
        <v>KE-S</v>
      </c>
    </row>
    <row r="25" spans="1:19" ht="19.2" hidden="1" thickBot="1" x14ac:dyDescent="0.5">
      <c r="A25" s="29"/>
      <c r="B25" s="93" t="s">
        <v>53</v>
      </c>
      <c r="C25" s="94"/>
      <c r="D25" s="94"/>
      <c r="E25" s="94"/>
      <c r="F25" s="94"/>
      <c r="G25" s="95"/>
      <c r="I25"/>
      <c r="J25" s="69">
        <f>'Inschrijving VHGS'!J25</f>
        <v>0</v>
      </c>
      <c r="K25" s="69">
        <f>'Inschrijving VHGS'!K25</f>
        <v>0</v>
      </c>
      <c r="L25" s="69" t="str">
        <f>'Inschrijving VHGS'!L25</f>
        <v xml:space="preserve"> Walliser zwartneusschaap</v>
      </c>
      <c r="M25" s="69" t="str">
        <f>'Inschrijving VHGS'!M25</f>
        <v xml:space="preserve"> Nederlandse landgeit          </v>
      </c>
      <c r="N25" s="69">
        <f>'Inschrijving VHGS'!N25</f>
        <v>0</v>
      </c>
      <c r="O25" s="69">
        <f>'Inschrijving VHGS'!O25</f>
        <v>0</v>
      </c>
      <c r="P25" s="69">
        <f>'Inschrijving VHGS'!P25</f>
        <v>0</v>
      </c>
      <c r="Q25" s="69">
        <f>'Inschrijving VHGS'!Q25</f>
        <v>0</v>
      </c>
      <c r="R25" s="69" t="str">
        <f>'Inschrijving VHGS'!R27</f>
        <v>Clun Forest</v>
      </c>
      <c r="S25" s="69" t="str">
        <f>'Inschrijving VHGS'!S27</f>
        <v>CF-S</v>
      </c>
    </row>
    <row r="26" spans="1:19" ht="19.2" hidden="1" thickBot="1" x14ac:dyDescent="0.5">
      <c r="A26" s="30"/>
      <c r="B26" s="139" t="s">
        <v>247</v>
      </c>
      <c r="C26" s="140"/>
      <c r="D26" s="140"/>
      <c r="E26" s="140"/>
      <c r="F26" s="140"/>
      <c r="G26" s="141"/>
      <c r="I26"/>
      <c r="J26" s="69">
        <f>'Inschrijving VHGS'!J26</f>
        <v>0</v>
      </c>
      <c r="K26" s="69">
        <f>'Inschrijving VHGS'!K26</f>
        <v>0</v>
      </c>
      <c r="L26" s="69" t="str">
        <f>'Inschrijving VHGS'!L26</f>
        <v xml:space="preserve"> Wensleydale </v>
      </c>
      <c r="M26" s="69" t="str">
        <f>'Inschrijving VHGS'!M26</f>
        <v xml:space="preserve"> Nera Verzasca</v>
      </c>
      <c r="N26" s="69">
        <f>'Inschrijving VHGS'!N26</f>
        <v>0</v>
      </c>
      <c r="O26" s="69">
        <f>'Inschrijving VHGS'!O26</f>
        <v>0</v>
      </c>
      <c r="P26" s="69">
        <f>'Inschrijving VHGS'!P26</f>
        <v>0</v>
      </c>
      <c r="Q26" s="69">
        <f>'Inschrijving VHGS'!Q26</f>
        <v>0</v>
      </c>
      <c r="R26" s="69" t="str">
        <f>'Inschrijving VHGS'!R28</f>
        <v>Dorset Horn</v>
      </c>
      <c r="S26" s="69" t="str">
        <f>'Inschrijving VHGS'!S28</f>
        <v>DO-S</v>
      </c>
    </row>
    <row r="27" spans="1:19" s="23" customFormat="1" ht="30" hidden="1" customHeight="1" thickBot="1" x14ac:dyDescent="0.5">
      <c r="A27" s="23" t="s">
        <v>52</v>
      </c>
      <c r="H27" s="1"/>
      <c r="J27" s="69">
        <f>'Inschrijving VHGS'!J27</f>
        <v>0</v>
      </c>
      <c r="K27" s="69" t="str">
        <f>'Inschrijving VHGS'!K27</f>
        <v>x</v>
      </c>
      <c r="L27" s="69" t="str">
        <f>'Inschrijving VHGS'!L27</f>
        <v xml:space="preserve"> Wiltshire Horn</v>
      </c>
      <c r="M27" s="69" t="str">
        <f>'Inschrijving VHGS'!M27</f>
        <v xml:space="preserve"> Pauwengeit                        </v>
      </c>
      <c r="N27" s="69">
        <f>'Inschrijving VHGS'!N27</f>
        <v>0</v>
      </c>
      <c r="O27" s="69">
        <f>'Inschrijving VHGS'!O27</f>
        <v>0</v>
      </c>
      <c r="P27" s="69">
        <f>'Inschrijving VHGS'!P27</f>
        <v>0</v>
      </c>
      <c r="Q27" s="69">
        <f>'Inschrijving VHGS'!Q27</f>
        <v>0</v>
      </c>
      <c r="R27" s="69" t="str">
        <f>'Inschrijving VHGS'!R29</f>
        <v>Gotland Pelsschaap</v>
      </c>
      <c r="S27" s="69" t="str">
        <f>'Inschrijving VHGS'!S29</f>
        <v>GP-S</v>
      </c>
    </row>
    <row r="28" spans="1:19" ht="20.399999999999999" thickBot="1" x14ac:dyDescent="0.55000000000000004">
      <c r="A28" s="107" t="s">
        <v>248</v>
      </c>
      <c r="B28" s="108"/>
      <c r="C28" s="148"/>
      <c r="D28" s="149"/>
      <c r="E28" s="150"/>
      <c r="F28" s="2"/>
      <c r="G28" s="2"/>
      <c r="I28" s="2"/>
      <c r="J28" s="69">
        <f>'Inschrijving VHGS'!J28</f>
        <v>0</v>
      </c>
      <c r="K28" s="69">
        <f>'Inschrijving VHGS'!K28</f>
        <v>0</v>
      </c>
      <c r="L28" s="69" t="str">
        <f>'Inschrijving VHGS'!L28</f>
        <v xml:space="preserve"> Zwartbles</v>
      </c>
      <c r="M28" s="69" t="str">
        <f>'Inschrijving VHGS'!M28</f>
        <v xml:space="preserve"> Pinzgauer geit                    </v>
      </c>
      <c r="N28" s="69">
        <f>'Inschrijving VHGS'!N28</f>
        <v>0</v>
      </c>
      <c r="O28" s="69">
        <f>'Inschrijving VHGS'!O28</f>
        <v>0</v>
      </c>
      <c r="P28" s="69">
        <f>'Inschrijving VHGS'!P28</f>
        <v>0</v>
      </c>
      <c r="Q28" s="69">
        <f>'Inschrijving VHGS'!Q28</f>
        <v>0</v>
      </c>
      <c r="R28" s="69" t="str">
        <f>'Inschrijving VHGS'!R30</f>
        <v>Herdwick</v>
      </c>
      <c r="S28" s="69" t="str">
        <f>'Inschrijving VHGS'!S30</f>
        <v>HW-S</v>
      </c>
    </row>
    <row r="29" spans="1:19" s="15" customFormat="1" ht="20.25" customHeight="1" thickBot="1" x14ac:dyDescent="0.55000000000000004">
      <c r="A29" s="76" t="s">
        <v>265</v>
      </c>
      <c r="B29" s="75" t="s">
        <v>5</v>
      </c>
      <c r="C29" s="130" t="s">
        <v>7</v>
      </c>
      <c r="D29" s="131"/>
      <c r="E29" s="132"/>
      <c r="F29" s="12" t="s">
        <v>6</v>
      </c>
      <c r="G29" s="13" t="s">
        <v>10</v>
      </c>
      <c r="H29" s="1"/>
      <c r="I29" s="45"/>
      <c r="J29" s="69">
        <f>'Inschrijving VHGS'!J29</f>
        <v>0</v>
      </c>
      <c r="K29" s="69">
        <f>'Inschrijving VHGS'!K29</f>
        <v>0</v>
      </c>
      <c r="L29" s="69">
        <f>'Inschrijving VHGS'!L29</f>
        <v>0</v>
      </c>
      <c r="M29" s="69" t="str">
        <f>'Inschrijving VHGS'!M29</f>
        <v xml:space="preserve"> Poitevine geit                     </v>
      </c>
      <c r="N29" s="69">
        <f>'Inschrijving VHGS'!N29</f>
        <v>0</v>
      </c>
      <c r="O29" s="69">
        <f>'Inschrijving VHGS'!O29</f>
        <v>0</v>
      </c>
      <c r="P29" s="69">
        <f>'Inschrijving VHGS'!P29</f>
        <v>0</v>
      </c>
      <c r="Q29" s="69">
        <f>'Inschrijving VHGS'!Q29</f>
        <v>0</v>
      </c>
      <c r="R29" s="69" t="str">
        <f>'Inschrijving VHGS'!R31</f>
        <v>Heidsnucke</v>
      </c>
      <c r="S29" s="69" t="str">
        <f>'Inschrijving VHGS'!S31</f>
        <v>HS-S</v>
      </c>
    </row>
    <row r="30" spans="1:19" ht="21" customHeight="1" x14ac:dyDescent="0.45">
      <c r="A30" s="77"/>
      <c r="B30" s="80"/>
      <c r="C30" s="145"/>
      <c r="D30" s="163"/>
      <c r="E30" s="164"/>
      <c r="F30" s="31"/>
      <c r="G30" s="66"/>
      <c r="H30" s="46">
        <f t="shared" ref="H30:H44" si="0">$C$9</f>
        <v>0</v>
      </c>
      <c r="I30" s="46" t="e">
        <f t="shared" ref="I30:I44" si="1">VLOOKUP($C$28,$R$2:$S$48,2,FALSE)</f>
        <v>#N/A</v>
      </c>
      <c r="J30" s="69" t="str">
        <f>'Inschrijving VHGS'!J30</f>
        <v xml:space="preserve"> </v>
      </c>
      <c r="K30" s="69">
        <f>'Inschrijving VHGS'!K30</f>
        <v>5</v>
      </c>
      <c r="L30" s="69">
        <f>'Inschrijving VHGS'!L30</f>
        <v>0</v>
      </c>
      <c r="M30" s="69" t="str">
        <f>'Inschrijving VHGS'!M30</f>
        <v xml:space="preserve"> Rove geit                          </v>
      </c>
      <c r="N30" s="69">
        <f>'Inschrijving VHGS'!N30</f>
        <v>0</v>
      </c>
      <c r="O30" s="69">
        <f>'Inschrijving VHGS'!O30</f>
        <v>0</v>
      </c>
      <c r="P30" s="69">
        <f>'Inschrijving VHGS'!P30</f>
        <v>0</v>
      </c>
      <c r="Q30" s="69">
        <f>'Inschrijving VHGS'!Q30</f>
        <v>0</v>
      </c>
      <c r="R30" s="69" t="str">
        <f>'Inschrijving VHGS'!R32</f>
        <v>Hongaarse Racka</v>
      </c>
      <c r="S30" s="69" t="str">
        <f>'Inschrijving VHGS'!S32</f>
        <v>HR-S</v>
      </c>
    </row>
    <row r="31" spans="1:19" ht="21" customHeight="1" x14ac:dyDescent="0.45">
      <c r="A31" s="78"/>
      <c r="B31" s="81"/>
      <c r="C31" s="103"/>
      <c r="D31" s="161"/>
      <c r="E31" s="162"/>
      <c r="F31" s="32"/>
      <c r="G31" s="67"/>
      <c r="H31" s="46">
        <f t="shared" si="0"/>
        <v>0</v>
      </c>
      <c r="I31" s="46" t="e">
        <f t="shared" si="1"/>
        <v>#N/A</v>
      </c>
      <c r="J31" s="69" t="str">
        <f>'Inschrijving VHGS'!J31</f>
        <v xml:space="preserve"> </v>
      </c>
      <c r="K31" s="69">
        <f>'Inschrijving VHGS'!K31</f>
        <v>5</v>
      </c>
      <c r="L31" s="69">
        <f>'Inschrijving VHGS'!L31</f>
        <v>0</v>
      </c>
      <c r="M31" s="69" t="str">
        <f>'Inschrijving VHGS'!M31</f>
        <v xml:space="preserve"> Tauernschecke geit               </v>
      </c>
      <c r="N31" s="69">
        <f>'Inschrijving VHGS'!N31</f>
        <v>0</v>
      </c>
      <c r="O31" s="69">
        <f>'Inschrijving VHGS'!O31</f>
        <v>0</v>
      </c>
      <c r="P31" s="69">
        <f>'Inschrijving VHGS'!P31</f>
        <v>0</v>
      </c>
      <c r="Q31" s="69">
        <f>'Inschrijving VHGS'!Q31</f>
        <v>0</v>
      </c>
      <c r="R31" s="69" t="str">
        <f>'Inschrijving VHGS'!R33</f>
        <v>Jacobschaap</v>
      </c>
      <c r="S31" s="69" t="str">
        <f>'Inschrijving VHGS'!S33</f>
        <v>JS-S</v>
      </c>
    </row>
    <row r="32" spans="1:19" ht="21" customHeight="1" x14ac:dyDescent="0.45">
      <c r="A32" s="78"/>
      <c r="B32" s="81"/>
      <c r="C32" s="103"/>
      <c r="D32" s="161"/>
      <c r="E32" s="162"/>
      <c r="F32" s="32"/>
      <c r="G32" s="67"/>
      <c r="H32" s="46">
        <f t="shared" si="0"/>
        <v>0</v>
      </c>
      <c r="I32" s="46" t="e">
        <f t="shared" si="1"/>
        <v>#N/A</v>
      </c>
      <c r="J32" s="69" t="str">
        <f>'Inschrijving VHGS'!J32</f>
        <v xml:space="preserve"> </v>
      </c>
      <c r="K32" s="69">
        <f>'Inschrijving VHGS'!K32</f>
        <v>5</v>
      </c>
      <c r="L32" s="69">
        <f>'Inschrijving VHGS'!L32</f>
        <v>0</v>
      </c>
      <c r="M32" s="69" t="str">
        <f>'Inschrijving VHGS'!M32</f>
        <v xml:space="preserve"> Thüringer Wald-geit</v>
      </c>
      <c r="N32" s="69">
        <f>'Inschrijving VHGS'!N32</f>
        <v>0</v>
      </c>
      <c r="O32" s="69">
        <f>'Inschrijving VHGS'!O32</f>
        <v>0</v>
      </c>
      <c r="P32" s="69">
        <f>'Inschrijving VHGS'!P32</f>
        <v>0</v>
      </c>
      <c r="Q32" s="69">
        <f>'Inschrijving VHGS'!Q32</f>
        <v>0</v>
      </c>
      <c r="R32" s="69" t="str">
        <f>'Inschrijving VHGS'!R34</f>
        <v>Kameroen</v>
      </c>
      <c r="S32" s="69" t="str">
        <f>'Inschrijving VHGS'!S34</f>
        <v>KM-S</v>
      </c>
    </row>
    <row r="33" spans="1:19" ht="21" customHeight="1" x14ac:dyDescent="0.45">
      <c r="A33" s="78"/>
      <c r="B33" s="81"/>
      <c r="C33" s="103"/>
      <c r="D33" s="161"/>
      <c r="E33" s="162"/>
      <c r="F33" s="32"/>
      <c r="G33" s="67"/>
      <c r="H33" s="46">
        <f t="shared" si="0"/>
        <v>0</v>
      </c>
      <c r="I33" s="46" t="e">
        <f t="shared" si="1"/>
        <v>#N/A</v>
      </c>
      <c r="J33" s="69" t="str">
        <f>'Inschrijving VHGS'!J33</f>
        <v xml:space="preserve"> </v>
      </c>
      <c r="K33" s="69">
        <f>'Inschrijving VHGS'!K33</f>
        <v>5</v>
      </c>
      <c r="L33" s="69">
        <f>'Inschrijving VHGS'!L33</f>
        <v>0</v>
      </c>
      <c r="M33" s="69" t="str">
        <f>'Inschrijving VHGS'!M33</f>
        <v xml:space="preserve"> Toggenburgergeit              </v>
      </c>
      <c r="N33" s="69">
        <f>'Inschrijving VHGS'!N33</f>
        <v>0</v>
      </c>
      <c r="O33" s="69">
        <f>'Inschrijving VHGS'!O33</f>
        <v>0</v>
      </c>
      <c r="P33" s="69">
        <f>'Inschrijving VHGS'!P33</f>
        <v>0</v>
      </c>
      <c r="Q33" s="69">
        <f>'Inschrijving VHGS'!Q33</f>
        <v>0</v>
      </c>
      <c r="R33" s="69" t="str">
        <f>'Inschrijving VHGS'!R35</f>
        <v>Manx Loagtan</v>
      </c>
      <c r="S33" s="69" t="str">
        <f>'Inschrijving VHGS'!S35</f>
        <v>ML-S</v>
      </c>
    </row>
    <row r="34" spans="1:19" ht="21" customHeight="1" x14ac:dyDescent="0.45">
      <c r="A34" s="78"/>
      <c r="B34" s="81"/>
      <c r="C34" s="103"/>
      <c r="D34" s="161"/>
      <c r="E34" s="162"/>
      <c r="F34" s="32"/>
      <c r="G34" s="67"/>
      <c r="H34" s="46">
        <f t="shared" si="0"/>
        <v>0</v>
      </c>
      <c r="I34" s="46" t="e">
        <f t="shared" si="1"/>
        <v>#N/A</v>
      </c>
      <c r="J34" s="69" t="str">
        <f>'Inschrijving VHGS'!J34</f>
        <v xml:space="preserve"> </v>
      </c>
      <c r="K34" s="69">
        <f>'Inschrijving VHGS'!K34</f>
        <v>5</v>
      </c>
      <c r="L34" s="69">
        <f>'Inschrijving VHGS'!L34</f>
        <v>0</v>
      </c>
      <c r="M34" s="69" t="str">
        <f>'Inschrijving VHGS'!M34</f>
        <v xml:space="preserve"> Vlaamse geit                     </v>
      </c>
      <c r="N34" s="69">
        <f>'Inschrijving VHGS'!N34</f>
        <v>0</v>
      </c>
      <c r="O34" s="69">
        <f>'Inschrijving VHGS'!O34</f>
        <v>0</v>
      </c>
      <c r="P34" s="69">
        <f>'Inschrijving VHGS'!P34</f>
        <v>0</v>
      </c>
      <c r="Q34" s="69">
        <f>'Inschrijving VHGS'!Q34</f>
        <v>0</v>
      </c>
      <c r="R34" s="69" t="str">
        <f>'Inschrijving VHGS'!R36</f>
        <v>Nederlandse Landgeit</v>
      </c>
      <c r="S34" s="69" t="str">
        <f>'Inschrijving VHGS'!S36</f>
        <v>NL-G</v>
      </c>
    </row>
    <row r="35" spans="1:19" ht="21" customHeight="1" x14ac:dyDescent="0.45">
      <c r="A35" s="78"/>
      <c r="B35" s="81"/>
      <c r="C35" s="103"/>
      <c r="D35" s="161"/>
      <c r="E35" s="162"/>
      <c r="F35" s="32"/>
      <c r="G35" s="67"/>
      <c r="H35" s="46">
        <f t="shared" si="0"/>
        <v>0</v>
      </c>
      <c r="I35" s="46" t="e">
        <f t="shared" si="1"/>
        <v>#N/A</v>
      </c>
      <c r="J35" s="69" t="str">
        <f>'Inschrijving VHGS'!J35</f>
        <v xml:space="preserve"> </v>
      </c>
      <c r="K35" s="69">
        <f>'Inschrijving VHGS'!K35</f>
        <v>5</v>
      </c>
      <c r="L35" s="69">
        <f>'Inschrijving VHGS'!L35</f>
        <v>0</v>
      </c>
      <c r="M35" s="69" t="str">
        <f>'Inschrijving VHGS'!M35</f>
        <v xml:space="preserve"> Walliser zwarthalsgeit        </v>
      </c>
      <c r="N35" s="69">
        <f>'Inschrijving VHGS'!N35</f>
        <v>0</v>
      </c>
      <c r="O35" s="69">
        <f>'Inschrijving VHGS'!O35</f>
        <v>0</v>
      </c>
      <c r="P35" s="69">
        <f>'Inschrijving VHGS'!P35</f>
        <v>0</v>
      </c>
      <c r="Q35" s="69">
        <f>'Inschrijving VHGS'!Q35</f>
        <v>0</v>
      </c>
      <c r="R35" s="69" t="str">
        <f>'Inschrijving VHGS'!R37</f>
        <v>Norsk Spaelsau</v>
      </c>
      <c r="S35" s="69" t="str">
        <f>'Inschrijving VHGS'!S37</f>
        <v>NS-S</v>
      </c>
    </row>
    <row r="36" spans="1:19" ht="21" customHeight="1" x14ac:dyDescent="0.45">
      <c r="A36" s="78"/>
      <c r="B36" s="81"/>
      <c r="C36" s="103"/>
      <c r="D36" s="161"/>
      <c r="E36" s="162"/>
      <c r="F36" s="32"/>
      <c r="G36" s="67"/>
      <c r="H36" s="46">
        <f t="shared" si="0"/>
        <v>0</v>
      </c>
      <c r="I36" s="46" t="e">
        <f t="shared" si="1"/>
        <v>#N/A</v>
      </c>
      <c r="J36" s="69" t="str">
        <f>'Inschrijving VHGS'!J36</f>
        <v xml:space="preserve"> </v>
      </c>
      <c r="K36" s="69">
        <f>'Inschrijving VHGS'!K36</f>
        <v>5</v>
      </c>
      <c r="L36" s="69">
        <f>'Inschrijving VHGS'!L36</f>
        <v>0</v>
      </c>
      <c r="M36" s="69" t="str">
        <f>'Inschrijving VHGS'!M36</f>
        <v xml:space="preserve"> Wildkleurige bonte            </v>
      </c>
      <c r="N36" s="69">
        <f>'Inschrijving VHGS'!N36</f>
        <v>0</v>
      </c>
      <c r="O36" s="69">
        <f>'Inschrijving VHGS'!O36</f>
        <v>0</v>
      </c>
      <c r="P36" s="69">
        <f>'Inschrijving VHGS'!P36</f>
        <v>0</v>
      </c>
      <c r="Q36" s="69">
        <f>'Inschrijving VHGS'!Q36</f>
        <v>0</v>
      </c>
      <c r="R36" s="69" t="str">
        <f>'Inschrijving VHGS'!R38</f>
        <v>Poitevine</v>
      </c>
      <c r="S36" s="69" t="str">
        <f>'Inschrijving VHGS'!S38</f>
        <v>PV-G</v>
      </c>
    </row>
    <row r="37" spans="1:19" ht="21" customHeight="1" x14ac:dyDescent="0.45">
      <c r="A37" s="78"/>
      <c r="B37" s="81"/>
      <c r="C37" s="103"/>
      <c r="D37" s="161"/>
      <c r="E37" s="162"/>
      <c r="F37" s="32"/>
      <c r="G37" s="67"/>
      <c r="H37" s="46">
        <f t="shared" si="0"/>
        <v>0</v>
      </c>
      <c r="I37" s="46" t="e">
        <f t="shared" si="1"/>
        <v>#N/A</v>
      </c>
      <c r="J37" s="69" t="str">
        <f>'Inschrijving VHGS'!J37</f>
        <v xml:space="preserve"> </v>
      </c>
      <c r="K37" s="69">
        <f>'Inschrijving VHGS'!K37</f>
        <v>5</v>
      </c>
      <c r="L37" s="69">
        <f>'Inschrijving VHGS'!L37</f>
        <v>0</v>
      </c>
      <c r="M37" s="69" t="str">
        <f>'Inschrijving VHGS'!M37</f>
        <v xml:space="preserve"> Witte Duitse Edelgeit </v>
      </c>
      <c r="N37" s="69">
        <f>'Inschrijving VHGS'!N37</f>
        <v>0</v>
      </c>
      <c r="O37" s="69">
        <f>'Inschrijving VHGS'!O37</f>
        <v>0</v>
      </c>
      <c r="P37" s="69">
        <f>'Inschrijving VHGS'!P37</f>
        <v>0</v>
      </c>
      <c r="Q37" s="69">
        <f>'Inschrijving VHGS'!Q37</f>
        <v>0</v>
      </c>
      <c r="R37" s="69" t="str">
        <f>'Inschrijving VHGS'!R39</f>
        <v>Portland</v>
      </c>
      <c r="S37" s="69" t="str">
        <f>'Inschrijving VHGS'!S39</f>
        <v>PL-S</v>
      </c>
    </row>
    <row r="38" spans="1:19" ht="21" customHeight="1" x14ac:dyDescent="0.45">
      <c r="A38" s="78"/>
      <c r="B38" s="81"/>
      <c r="C38" s="103"/>
      <c r="D38" s="161"/>
      <c r="E38" s="162"/>
      <c r="F38" s="32"/>
      <c r="G38" s="67"/>
      <c r="H38" s="46">
        <f t="shared" si="0"/>
        <v>0</v>
      </c>
      <c r="I38" s="46" t="e">
        <f t="shared" si="1"/>
        <v>#N/A</v>
      </c>
      <c r="J38" s="69" t="str">
        <f>'Inschrijving VHGS'!J38</f>
        <v xml:space="preserve"> </v>
      </c>
      <c r="K38" s="69">
        <f>'Inschrijving VHGS'!K38</f>
        <v>5</v>
      </c>
      <c r="L38" s="69">
        <f>'Inschrijving VHGS'!L38</f>
        <v>0</v>
      </c>
      <c r="M38" s="69" t="str">
        <f>'Inschrijving VHGS'!M38</f>
        <v xml:space="preserve"> Witte melkgeit                   </v>
      </c>
      <c r="N38" s="69">
        <f>'Inschrijving VHGS'!N38</f>
        <v>0</v>
      </c>
      <c r="O38" s="69">
        <f>'Inschrijving VHGS'!O38</f>
        <v>0</v>
      </c>
      <c r="P38" s="69">
        <f>'Inschrijving VHGS'!P38</f>
        <v>0</v>
      </c>
      <c r="Q38" s="69">
        <f>'Inschrijving VHGS'!Q38</f>
        <v>0</v>
      </c>
      <c r="R38" s="69" t="str">
        <f>'Inschrijving VHGS'!R40</f>
        <v>Romanov</v>
      </c>
      <c r="S38" s="69" t="str">
        <f>'Inschrijving VHGS'!S40</f>
        <v>RV-S</v>
      </c>
    </row>
    <row r="39" spans="1:19" ht="21" customHeight="1" x14ac:dyDescent="0.45">
      <c r="A39" s="78"/>
      <c r="B39" s="81"/>
      <c r="C39" s="103"/>
      <c r="D39" s="161"/>
      <c r="E39" s="162"/>
      <c r="F39" s="32"/>
      <c r="G39" s="67"/>
      <c r="H39" s="46">
        <f t="shared" si="0"/>
        <v>0</v>
      </c>
      <c r="I39" s="46" t="e">
        <f t="shared" si="1"/>
        <v>#N/A</v>
      </c>
      <c r="J39" s="69" t="str">
        <f>'Inschrijving VHGS'!J39</f>
        <v xml:space="preserve"> </v>
      </c>
      <c r="K39" s="69">
        <f>'Inschrijving VHGS'!K39</f>
        <v>5</v>
      </c>
      <c r="L39" s="69">
        <f>'Inschrijving VHGS'!L39</f>
        <v>0</v>
      </c>
      <c r="M39" s="69">
        <f>'Inschrijving VHGS'!M39</f>
        <v>0</v>
      </c>
      <c r="N39" s="69">
        <f>'Inschrijving VHGS'!N39</f>
        <v>0</v>
      </c>
      <c r="O39" s="69">
        <f>'Inschrijving VHGS'!O39</f>
        <v>0</v>
      </c>
      <c r="P39" s="69">
        <f>'Inschrijving VHGS'!P39</f>
        <v>0</v>
      </c>
      <c r="Q39" s="69">
        <f>'Inschrijving VHGS'!Q39</f>
        <v>0</v>
      </c>
      <c r="R39" s="69" t="str">
        <f>'Inschrijving VHGS'!R41</f>
        <v>Rouge de l'Ouest</v>
      </c>
      <c r="S39" s="69" t="str">
        <f>'Inschrijving VHGS'!S41</f>
        <v>RO-S</v>
      </c>
    </row>
    <row r="40" spans="1:19" ht="21" customHeight="1" x14ac:dyDescent="0.45">
      <c r="A40" s="78"/>
      <c r="B40" s="81"/>
      <c r="C40" s="103"/>
      <c r="D40" s="161"/>
      <c r="E40" s="162"/>
      <c r="F40" s="32"/>
      <c r="G40" s="67"/>
      <c r="H40" s="46">
        <f t="shared" si="0"/>
        <v>0</v>
      </c>
      <c r="I40" s="46" t="e">
        <f t="shared" si="1"/>
        <v>#N/A</v>
      </c>
      <c r="J40" s="69" t="str">
        <f>'Inschrijving VHGS'!J40</f>
        <v xml:space="preserve"> </v>
      </c>
      <c r="K40" s="69">
        <f>'Inschrijving VHGS'!K40</f>
        <v>5</v>
      </c>
      <c r="L40" s="69">
        <f>'Inschrijving VHGS'!L40</f>
        <v>0</v>
      </c>
      <c r="M40" s="69">
        <f>'Inschrijving VHGS'!M40</f>
        <v>0</v>
      </c>
      <c r="N40" s="69">
        <f>'Inschrijving VHGS'!N40</f>
        <v>0</v>
      </c>
      <c r="O40" s="69">
        <f>'Inschrijving VHGS'!O40</f>
        <v>0</v>
      </c>
      <c r="P40" s="69">
        <f>'Inschrijving VHGS'!P40</f>
        <v>0</v>
      </c>
      <c r="Q40" s="69">
        <f>'Inschrijving VHGS'!Q40</f>
        <v>0</v>
      </c>
      <c r="R40" s="69" t="str">
        <f>'Inschrijving VHGS'!R42</f>
        <v>Schoonebeker Heideschaap</v>
      </c>
      <c r="S40" s="69" t="str">
        <f>'Inschrijving VHGS'!S42</f>
        <v>SH-S</v>
      </c>
    </row>
    <row r="41" spans="1:19" ht="21" customHeight="1" x14ac:dyDescent="0.45">
      <c r="A41" s="78"/>
      <c r="B41" s="81"/>
      <c r="C41" s="103"/>
      <c r="D41" s="161"/>
      <c r="E41" s="162"/>
      <c r="F41" s="32"/>
      <c r="G41" s="67"/>
      <c r="H41" s="46">
        <f t="shared" si="0"/>
        <v>0</v>
      </c>
      <c r="I41" s="46" t="e">
        <f t="shared" si="1"/>
        <v>#N/A</v>
      </c>
      <c r="J41" s="69" t="str">
        <f>'Inschrijving VHGS'!J41</f>
        <v xml:space="preserve"> </v>
      </c>
      <c r="K41" s="69">
        <f>'Inschrijving VHGS'!K41</f>
        <v>5</v>
      </c>
      <c r="L41" s="69">
        <f>'Inschrijving VHGS'!L41</f>
        <v>0</v>
      </c>
      <c r="M41" s="69">
        <f>'Inschrijving VHGS'!M41</f>
        <v>0</v>
      </c>
      <c r="N41" s="69">
        <f>'Inschrijving VHGS'!N41</f>
        <v>0</v>
      </c>
      <c r="O41" s="69">
        <f>'Inschrijving VHGS'!O41</f>
        <v>0</v>
      </c>
      <c r="P41" s="69">
        <f>'Inschrijving VHGS'!P41</f>
        <v>0</v>
      </c>
      <c r="Q41" s="69">
        <f>'Inschrijving VHGS'!Q41</f>
        <v>0</v>
      </c>
      <c r="R41" s="69" t="str">
        <f>'Inschrijving VHGS'!R43</f>
        <v>Shetland schaap</v>
      </c>
      <c r="S41" s="69" t="str">
        <f>'Inschrijving VHGS'!S43</f>
        <v>SL-S</v>
      </c>
    </row>
    <row r="42" spans="1:19" ht="21" customHeight="1" x14ac:dyDescent="0.45">
      <c r="A42" s="78"/>
      <c r="B42" s="81"/>
      <c r="C42" s="103"/>
      <c r="D42" s="161"/>
      <c r="E42" s="162"/>
      <c r="F42" s="32"/>
      <c r="G42" s="67"/>
      <c r="H42" s="46">
        <f t="shared" si="0"/>
        <v>0</v>
      </c>
      <c r="I42" s="46" t="e">
        <f t="shared" si="1"/>
        <v>#N/A</v>
      </c>
      <c r="J42" s="69" t="str">
        <f>'Inschrijving VHGS'!J42</f>
        <v xml:space="preserve"> </v>
      </c>
      <c r="K42" s="69">
        <f>'Inschrijving VHGS'!K42</f>
        <v>5</v>
      </c>
      <c r="L42" s="69">
        <f>'Inschrijving VHGS'!L42</f>
        <v>0</v>
      </c>
      <c r="M42" s="69">
        <f>'Inschrijving VHGS'!M42</f>
        <v>0</v>
      </c>
      <c r="N42" s="69">
        <f>'Inschrijving VHGS'!N42</f>
        <v>0</v>
      </c>
      <c r="O42" s="69">
        <f>'Inschrijving VHGS'!O42</f>
        <v>0</v>
      </c>
      <c r="P42" s="69">
        <f>'Inschrijving VHGS'!P42</f>
        <v>0</v>
      </c>
      <c r="Q42" s="69">
        <f>'Inschrijving VHGS'!Q42</f>
        <v>0</v>
      </c>
      <c r="R42" s="69" t="str">
        <f>'Inschrijving VHGS'!R44</f>
        <v>Skudde schaap</v>
      </c>
      <c r="S42" s="69" t="str">
        <f>'Inschrijving VHGS'!S44</f>
        <v>SK-S</v>
      </c>
    </row>
    <row r="43" spans="1:19" ht="21" customHeight="1" x14ac:dyDescent="0.45">
      <c r="A43" s="78"/>
      <c r="B43" s="81"/>
      <c r="C43" s="103"/>
      <c r="D43" s="161"/>
      <c r="E43" s="162"/>
      <c r="F43" s="32"/>
      <c r="G43" s="67"/>
      <c r="H43" s="46">
        <f t="shared" si="0"/>
        <v>0</v>
      </c>
      <c r="I43" s="46" t="e">
        <f t="shared" si="1"/>
        <v>#N/A</v>
      </c>
      <c r="J43" s="69" t="str">
        <f>'Inschrijving VHGS'!J43</f>
        <v xml:space="preserve"> </v>
      </c>
      <c r="K43" s="69">
        <f>'Inschrijving VHGS'!K43</f>
        <v>5</v>
      </c>
      <c r="L43" s="69">
        <f>'Inschrijving VHGS'!L43</f>
        <v>0</v>
      </c>
      <c r="M43" s="69">
        <f>'Inschrijving VHGS'!M43</f>
        <v>0</v>
      </c>
      <c r="N43" s="69">
        <f>'Inschrijving VHGS'!N43</f>
        <v>0</v>
      </c>
      <c r="O43" s="69">
        <f>'Inschrijving VHGS'!O43</f>
        <v>0</v>
      </c>
      <c r="P43" s="69">
        <f>'Inschrijving VHGS'!P43</f>
        <v>0</v>
      </c>
      <c r="Q43" s="69">
        <f>'Inschrijving VHGS'!Q43</f>
        <v>0</v>
      </c>
      <c r="R43" s="69" t="str">
        <f>'Inschrijving VHGS'!R45</f>
        <v>Suffolk</v>
      </c>
      <c r="S43" s="69" t="str">
        <f>'Inschrijving VHGS'!S45</f>
        <v>SF-S</v>
      </c>
    </row>
    <row r="44" spans="1:19" ht="21" customHeight="1" thickBot="1" x14ac:dyDescent="0.5">
      <c r="A44" s="79"/>
      <c r="B44" s="82"/>
      <c r="C44" s="154"/>
      <c r="D44" s="157"/>
      <c r="E44" s="158"/>
      <c r="F44" s="33"/>
      <c r="G44" s="68"/>
      <c r="H44" s="46">
        <f t="shared" si="0"/>
        <v>0</v>
      </c>
      <c r="I44" s="46" t="e">
        <f t="shared" si="1"/>
        <v>#N/A</v>
      </c>
      <c r="J44" s="69" t="str">
        <f>'Inschrijving VHGS'!J44</f>
        <v xml:space="preserve"> </v>
      </c>
      <c r="K44" s="69">
        <f>'Inschrijving VHGS'!K44</f>
        <v>5</v>
      </c>
      <c r="L44" s="69">
        <f>'Inschrijving VHGS'!L44</f>
        <v>0</v>
      </c>
      <c r="M44" s="69">
        <f>'Inschrijving VHGS'!M44</f>
        <v>0</v>
      </c>
      <c r="N44" s="69">
        <f>'Inschrijving VHGS'!N44</f>
        <v>0</v>
      </c>
      <c r="O44" s="69">
        <f>'Inschrijving VHGS'!O44</f>
        <v>0</v>
      </c>
      <c r="P44" s="69">
        <f>'Inschrijving VHGS'!P44</f>
        <v>0</v>
      </c>
      <c r="Q44" s="69">
        <f>'Inschrijving VHGS'!Q44</f>
        <v>0</v>
      </c>
      <c r="R44" s="69" t="str">
        <f>'Inschrijving VHGS'!R46</f>
        <v>Swifter</v>
      </c>
      <c r="S44" s="69" t="str">
        <f>'Inschrijving VHGS'!S46</f>
        <v>SW-S</v>
      </c>
    </row>
    <row r="45" spans="1:19" ht="15" hidden="1" customHeight="1" x14ac:dyDescent="0.45">
      <c r="F45" s="16"/>
      <c r="I45" s="47"/>
      <c r="Q45" s="1"/>
      <c r="R45" s="62" t="s">
        <v>190</v>
      </c>
      <c r="S45" s="64" t="s">
        <v>191</v>
      </c>
    </row>
    <row r="46" spans="1:19" hidden="1" x14ac:dyDescent="0.45">
      <c r="A46" s="1" t="s">
        <v>110</v>
      </c>
      <c r="Q46" s="1"/>
      <c r="R46" s="62" t="s">
        <v>194</v>
      </c>
      <c r="S46" s="63" t="s">
        <v>195</v>
      </c>
    </row>
    <row r="47" spans="1:19" hidden="1" x14ac:dyDescent="0.45">
      <c r="A47" s="1" t="s">
        <v>4</v>
      </c>
      <c r="Q47" s="1"/>
      <c r="R47" s="62" t="s">
        <v>196</v>
      </c>
      <c r="S47" s="63" t="s">
        <v>197</v>
      </c>
    </row>
    <row r="48" spans="1:19" ht="8.25" hidden="1" customHeight="1" thickBot="1" x14ac:dyDescent="0.5">
      <c r="Q48" s="1"/>
      <c r="R48" s="62" t="s">
        <v>198</v>
      </c>
      <c r="S48" s="63" t="s">
        <v>199</v>
      </c>
    </row>
    <row r="49" spans="1:43" ht="20.399999999999999" hidden="1" thickBot="1" x14ac:dyDescent="0.55000000000000004">
      <c r="A49" s="109" t="s">
        <v>48</v>
      </c>
      <c r="B49" s="110"/>
      <c r="C49" s="159"/>
      <c r="D49" s="160"/>
      <c r="E49" s="34"/>
      <c r="F49" s="34"/>
      <c r="G49" s="35"/>
    </row>
    <row r="50" spans="1:43" hidden="1" x14ac:dyDescent="0.45">
      <c r="Q50" s="5"/>
      <c r="R50" s="5"/>
    </row>
    <row r="51" spans="1:43" s="5" customFormat="1" ht="19.5" hidden="1" customHeight="1" x14ac:dyDescent="0.45">
      <c r="A51" s="106">
        <f>COUNTBLANK(A30:A44)</f>
        <v>15</v>
      </c>
      <c r="B51" s="106"/>
      <c r="D51" s="106">
        <f>COUNTBLANK(C30:C44)</f>
        <v>15</v>
      </c>
      <c r="E51" s="106"/>
      <c r="F51" s="4">
        <f>COUNTBLANK(F30:F44)</f>
        <v>15</v>
      </c>
      <c r="G51" s="4">
        <f>COUNTBLANK(G30:G44)</f>
        <v>15</v>
      </c>
      <c r="H51" s="1"/>
      <c r="I51" s="4"/>
      <c r="M51" s="21"/>
      <c r="P51" s="3"/>
      <c r="Q51" s="3"/>
      <c r="R51" s="1"/>
    </row>
    <row r="52" spans="1:43" s="42" customFormat="1" hidden="1" x14ac:dyDescent="0.45">
      <c r="A52" s="1"/>
      <c r="B52" s="1"/>
      <c r="C52" s="1"/>
      <c r="D52" s="1"/>
      <c r="E52" s="1"/>
      <c r="F52" s="1"/>
      <c r="G52" s="1"/>
      <c r="H52" s="1"/>
      <c r="I52" s="1"/>
      <c r="J52" s="3"/>
      <c r="K52" s="5"/>
      <c r="L52" s="5"/>
      <c r="M52" s="21"/>
      <c r="N52" s="5"/>
      <c r="O52" s="5"/>
      <c r="P52" s="3"/>
    </row>
    <row r="53" spans="1:43" s="49" customFormat="1" ht="20.100000000000001" hidden="1" customHeight="1" x14ac:dyDescent="0.45">
      <c r="A53" s="37" t="s">
        <v>103</v>
      </c>
      <c r="B53" s="38" t="s">
        <v>222</v>
      </c>
      <c r="C53" s="39" t="s">
        <v>0</v>
      </c>
      <c r="D53" s="39" t="s">
        <v>1</v>
      </c>
      <c r="E53" s="37" t="s">
        <v>46</v>
      </c>
      <c r="F53" s="39" t="s">
        <v>2</v>
      </c>
      <c r="G53" s="39" t="s">
        <v>104</v>
      </c>
      <c r="H53" s="1" t="s">
        <v>3</v>
      </c>
      <c r="I53" s="39" t="s">
        <v>105</v>
      </c>
      <c r="J53" s="39" t="s">
        <v>106</v>
      </c>
      <c r="K53" s="40" t="s">
        <v>9</v>
      </c>
      <c r="L53" s="37" t="s">
        <v>47</v>
      </c>
      <c r="M53" s="39" t="s">
        <v>107</v>
      </c>
      <c r="N53" s="41" t="s">
        <v>108</v>
      </c>
      <c r="O53" s="41" t="s">
        <v>223</v>
      </c>
      <c r="P53" s="41" t="s">
        <v>114</v>
      </c>
      <c r="Q53" s="60" t="s">
        <v>115</v>
      </c>
      <c r="R53" s="60" t="s">
        <v>224</v>
      </c>
      <c r="S53" s="49" t="s">
        <v>225</v>
      </c>
      <c r="T53" s="49" t="s">
        <v>226</v>
      </c>
      <c r="U53" s="49" t="s">
        <v>227</v>
      </c>
      <c r="V53" s="49" t="s">
        <v>228</v>
      </c>
      <c r="W53" s="49" t="s">
        <v>229</v>
      </c>
      <c r="X53" s="49" t="s">
        <v>230</v>
      </c>
      <c r="Y53" s="49" t="s">
        <v>231</v>
      </c>
      <c r="Z53" s="49" t="s">
        <v>232</v>
      </c>
      <c r="AB53" s="49" t="s">
        <v>233</v>
      </c>
      <c r="AC53" s="49" t="s">
        <v>234</v>
      </c>
      <c r="AD53" s="49" t="s">
        <v>235</v>
      </c>
      <c r="AE53" s="49" t="s">
        <v>236</v>
      </c>
      <c r="AF53" s="49" t="s">
        <v>237</v>
      </c>
      <c r="AG53" s="49" t="s">
        <v>238</v>
      </c>
      <c r="AH53" s="49" t="s">
        <v>238</v>
      </c>
      <c r="AI53" s="49" t="s">
        <v>239</v>
      </c>
      <c r="AJ53" s="49" t="s">
        <v>240</v>
      </c>
      <c r="AK53" s="49" t="s">
        <v>241</v>
      </c>
      <c r="AL53" s="49" t="s">
        <v>242</v>
      </c>
      <c r="AM53" s="49" t="s">
        <v>243</v>
      </c>
      <c r="AN53" s="49" t="s">
        <v>243</v>
      </c>
      <c r="AO53" s="49" t="s">
        <v>244</v>
      </c>
      <c r="AP53" s="49" t="s">
        <v>245</v>
      </c>
      <c r="AQ53" s="49" t="s">
        <v>246</v>
      </c>
    </row>
    <row r="54" spans="1:43" hidden="1" x14ac:dyDescent="0.45">
      <c r="A54" s="48">
        <f>C9</f>
        <v>0</v>
      </c>
      <c r="B54" s="48">
        <f>O18</f>
        <v>2</v>
      </c>
      <c r="C54" s="49">
        <f>C11</f>
        <v>0</v>
      </c>
      <c r="D54" s="49">
        <f>C12</f>
        <v>0</v>
      </c>
      <c r="E54" s="50">
        <f>C13</f>
        <v>0</v>
      </c>
      <c r="F54" s="49">
        <f>C14</f>
        <v>0</v>
      </c>
      <c r="G54" s="51">
        <f>C15</f>
        <v>0</v>
      </c>
      <c r="H54" s="52">
        <f>C16</f>
        <v>0</v>
      </c>
      <c r="I54" s="52">
        <f>C17</f>
        <v>0</v>
      </c>
      <c r="J54" s="53">
        <f>C18</f>
        <v>0</v>
      </c>
      <c r="K54" s="52">
        <f>C19</f>
        <v>0</v>
      </c>
      <c r="L54" s="52">
        <f>E13</f>
        <v>0</v>
      </c>
      <c r="M54" s="49">
        <f>IF(A25="x",O18,0)</f>
        <v>0</v>
      </c>
      <c r="N54" s="49">
        <f>IF(A26="x",O18,0)</f>
        <v>0</v>
      </c>
      <c r="O54" s="49">
        <f>F9</f>
        <v>0</v>
      </c>
      <c r="P54" s="49">
        <f>C10</f>
        <v>0</v>
      </c>
      <c r="Q54" s="49">
        <f>F10</f>
        <v>0</v>
      </c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</row>
    <row r="55" spans="1:43" hidden="1" x14ac:dyDescent="0.45"/>
    <row r="56" spans="1:43" hidden="1" x14ac:dyDescent="0.45"/>
    <row r="57" spans="1:43" hidden="1" x14ac:dyDescent="0.45"/>
    <row r="58" spans="1:43" hidden="1" x14ac:dyDescent="0.45"/>
    <row r="59" spans="1:43" hidden="1" x14ac:dyDescent="0.45"/>
    <row r="60" spans="1:43" hidden="1" x14ac:dyDescent="0.45"/>
  </sheetData>
  <sheetProtection algorithmName="SHA-512" hashValue="7xtoAg0gJtR0omvxN6nQYtSM0ynHwUMe+H0453vQzvfyh2KZKllL/Wfrh/+vEiyvlKZDsPrZuwvCOmNDRf/dyQ==" saltValue="M8dhAT/LD/ZK61eVtqBqsg==" spinCount="100000" sheet="1" objects="1" scenarios="1" selectLockedCells="1"/>
  <mergeCells count="56">
    <mergeCell ref="A7:G7"/>
    <mergeCell ref="C1:F1"/>
    <mergeCell ref="C2:F2"/>
    <mergeCell ref="C4:D4"/>
    <mergeCell ref="E4:F4"/>
    <mergeCell ref="A6:G6"/>
    <mergeCell ref="A9:B9"/>
    <mergeCell ref="D9:E9"/>
    <mergeCell ref="F9:G9"/>
    <mergeCell ref="A10:B10"/>
    <mergeCell ref="D10:E10"/>
    <mergeCell ref="F10:G10"/>
    <mergeCell ref="A11:B11"/>
    <mergeCell ref="C11:G11"/>
    <mergeCell ref="A12:B12"/>
    <mergeCell ref="C12:G12"/>
    <mergeCell ref="A13:B13"/>
    <mergeCell ref="E13:G13"/>
    <mergeCell ref="A21:G21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B23:G23"/>
    <mergeCell ref="B24:G24"/>
    <mergeCell ref="B25:G25"/>
    <mergeCell ref="B26:G26"/>
    <mergeCell ref="A28:B28"/>
    <mergeCell ref="C28:E28"/>
    <mergeCell ref="C40:E40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A51:B51"/>
    <mergeCell ref="D51:E51"/>
    <mergeCell ref="C41:E41"/>
    <mergeCell ref="C42:E42"/>
    <mergeCell ref="C43:E43"/>
    <mergeCell ref="C44:E44"/>
    <mergeCell ref="A49:B49"/>
    <mergeCell ref="C49:D49"/>
  </mergeCells>
  <dataValidations count="4">
    <dataValidation type="date" allowBlank="1" showInputMessage="1" showErrorMessage="1" errorTitle="Geboortedatum" error="Dieren dienen minstens 3 maand te zijn!" sqref="F30:F44" xr:uid="{4FDF7CAE-32F2-49AB-9BE9-BAA966595852}">
      <formula1>$O$4</formula1>
      <formula2>$O$5</formula2>
    </dataValidation>
    <dataValidation type="list" allowBlank="1" showInputMessage="1" showErrorMessage="1" errorTitle="Geslacht" error="enkel M  of V is geldig !_x000a_" prompt="M : Bok / Ram_x000a__x000a_V: Geit / Ooi" sqref="G30:G44" xr:uid="{E9569100-25E2-4679-B508-0C2E9786BAB8}">
      <formula1>$O$1:$O$2</formula1>
    </dataValidation>
    <dataValidation type="whole" showInputMessage="1" showErrorMessage="1" errorTitle="Postcode" error="correct invullen aub !" sqref="C13" xr:uid="{EC3FE165-A9FD-4ABA-93AB-74933AA69B46}">
      <formula1>1000</formula1>
      <formula2>9999</formula2>
    </dataValidation>
    <dataValidation type="list" errorStyle="warning" allowBlank="1" showErrorMessage="1" error="Geen wedstrijd-ras ?_x000a__x000a_enkel tentoonstelling ." prompt="Kies hier het ras van je dieren." sqref="C28:E28" xr:uid="{9BB1C66B-F0DA-40F0-957D-3FA688ABF3DC}">
      <formula1>$R$2:$R$17</formula1>
    </dataValidation>
  </dataValidations>
  <pageMargins left="0.27" right="0.23" top="0.35" bottom="0.32" header="0.28000000000000003" footer="0.25"/>
  <pageSetup paperSize="9" scale="8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25</vt:i4>
      </vt:variant>
    </vt:vector>
  </HeadingPairs>
  <TitlesOfParts>
    <vt:vector size="30" baseType="lpstr">
      <vt:lpstr>Inschrijving VHGS</vt:lpstr>
      <vt:lpstr>Bijkomend ras (2)</vt:lpstr>
      <vt:lpstr>Bijkomend ras (3)</vt:lpstr>
      <vt:lpstr>Bijkomend ras (4)</vt:lpstr>
      <vt:lpstr>Bijkomend ras (5)</vt:lpstr>
      <vt:lpstr>'Bijkomend ras (2)'!Afdrukbereik</vt:lpstr>
      <vt:lpstr>'Bijkomend ras (3)'!Afdrukbereik</vt:lpstr>
      <vt:lpstr>'Bijkomend ras (4)'!Afdrukbereik</vt:lpstr>
      <vt:lpstr>'Bijkomend ras (5)'!Afdrukbereik</vt:lpstr>
      <vt:lpstr>'Inschrijving VHGS'!Afdrukbereik</vt:lpstr>
      <vt:lpstr>'Bijkomend ras (2)'!Datum</vt:lpstr>
      <vt:lpstr>'Bijkomend ras (3)'!Datum</vt:lpstr>
      <vt:lpstr>'Bijkomend ras (4)'!Datum</vt:lpstr>
      <vt:lpstr>'Bijkomend ras (5)'!Datum</vt:lpstr>
      <vt:lpstr>Datum</vt:lpstr>
      <vt:lpstr>'Bijkomend ras (2)'!Kleu</vt:lpstr>
      <vt:lpstr>'Bijkomend ras (3)'!Kleu</vt:lpstr>
      <vt:lpstr>'Bijkomend ras (4)'!Kleu</vt:lpstr>
      <vt:lpstr>'Bijkomend ras (5)'!Kleu</vt:lpstr>
      <vt:lpstr>Kleu</vt:lpstr>
      <vt:lpstr>'Bijkomend ras (2)'!MV</vt:lpstr>
      <vt:lpstr>'Bijkomend ras (3)'!MV</vt:lpstr>
      <vt:lpstr>'Bijkomend ras (4)'!MV</vt:lpstr>
      <vt:lpstr>'Bijkomend ras (5)'!MV</vt:lpstr>
      <vt:lpstr>MV</vt:lpstr>
      <vt:lpstr>'Bijkomend ras (2)'!Ras</vt:lpstr>
      <vt:lpstr>'Bijkomend ras (3)'!Ras</vt:lpstr>
      <vt:lpstr>'Bijkomend ras (4)'!Ras</vt:lpstr>
      <vt:lpstr>'Bijkomend ras (5)'!Ras</vt:lpstr>
      <vt:lpstr>Ras</vt:lpstr>
    </vt:vector>
  </TitlesOfParts>
  <Company>Fortis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Vermeire</dc:creator>
  <cp:lastModifiedBy>Patrick Vermeire</cp:lastModifiedBy>
  <cp:lastPrinted>2016-08-11T18:58:58Z</cp:lastPrinted>
  <dcterms:created xsi:type="dcterms:W3CDTF">2006-07-10T08:00:03Z</dcterms:created>
  <dcterms:modified xsi:type="dcterms:W3CDTF">2026-05-26T07:51:22Z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